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955" windowHeight="8895" activeTab="1"/>
  </bookViews>
  <sheets>
    <sheet name="Rebalans Grad" sheetId="1" r:id="rId1"/>
    <sheet name="Rebalans vlastita" sheetId="2" r:id="rId2"/>
  </sheets>
  <definedNames/>
  <calcPr fullCalcOnLoad="1"/>
</workbook>
</file>

<file path=xl/sharedStrings.xml><?xml version="1.0" encoding="utf-8"?>
<sst xmlns="http://schemas.openxmlformats.org/spreadsheetml/2006/main" count="245" uniqueCount="143">
  <si>
    <t>VUKOVAR</t>
  </si>
  <si>
    <t xml:space="preserve">PLANIRANO </t>
  </si>
  <si>
    <t>01.2006.</t>
  </si>
  <si>
    <t>02.2006.</t>
  </si>
  <si>
    <t>03.2006.</t>
  </si>
  <si>
    <t>POVEĆANJE</t>
  </si>
  <si>
    <t>SMANJENJE</t>
  </si>
  <si>
    <t>I</t>
  </si>
  <si>
    <t>RAZVOJNI PROGRAM</t>
  </si>
  <si>
    <t>II</t>
  </si>
  <si>
    <t xml:space="preserve">PROGRAMSKA DJELATNOST </t>
  </si>
  <si>
    <t>III</t>
  </si>
  <si>
    <t>RASHODI POSLOV.  REDOVNA DJELAT.</t>
  </si>
  <si>
    <t>Plaće za zaposlene</t>
  </si>
  <si>
    <t>Doprinosi za obvezno ZO</t>
  </si>
  <si>
    <t>Doprinos za slučaj ozljede na radu</t>
  </si>
  <si>
    <t>Doprinos za zapošljavanje</t>
  </si>
  <si>
    <t>Naknada za prijevoz na posao i s posla</t>
  </si>
  <si>
    <t>Tečajevi i stručni ispiti</t>
  </si>
  <si>
    <t>Uredski materijal</t>
  </si>
  <si>
    <t>Litera.časop.glasila.knjige i ostalo</t>
  </si>
  <si>
    <t>Arhivski materijal</t>
  </si>
  <si>
    <t xml:space="preserve">Plin </t>
  </si>
  <si>
    <t>Motorni benzin i dizel gorivo</t>
  </si>
  <si>
    <t>Usluge interneta</t>
  </si>
  <si>
    <t>Opskrba vodom</t>
  </si>
  <si>
    <t>Iznošenje i odvoz smeća</t>
  </si>
  <si>
    <t>Deratizacija i dezinsekcija</t>
  </si>
  <si>
    <t>Film i izrada fotografija</t>
  </si>
  <si>
    <t>Reprezentacija</t>
  </si>
  <si>
    <t>Usluge banaka</t>
  </si>
  <si>
    <t>Grafičke i tiskarske usluge</t>
  </si>
  <si>
    <t>Ravnateljica</t>
  </si>
  <si>
    <t>Ostala uredska oprema</t>
  </si>
  <si>
    <t>Konto</t>
  </si>
  <si>
    <t>Vrsta troška</t>
  </si>
  <si>
    <t>Pozic.</t>
  </si>
  <si>
    <t>NOVI PLAN</t>
  </si>
  <si>
    <t>STRUČNO,ADMINISTRATIVNO I TEHNIČKO OSOBLJE</t>
  </si>
  <si>
    <t>OPĆI POSLOVI</t>
  </si>
  <si>
    <t>Informatička oprema</t>
  </si>
  <si>
    <t>Ostale nespomenute usluge</t>
  </si>
  <si>
    <t>Usluge telefona, telefaksa</t>
  </si>
  <si>
    <t>Ostali nespomenuti rashodi poslovanja</t>
  </si>
  <si>
    <t>Usluge pri registraciji prijevoznih sredstava</t>
  </si>
  <si>
    <t>TEKUĆE I INVESTICIJSKO ODRŽAVANJE</t>
  </si>
  <si>
    <t>Elektronski medij</t>
  </si>
  <si>
    <t>Naknade ostalih troškova</t>
  </si>
  <si>
    <t>Nagrade i pomoći</t>
  </si>
  <si>
    <t>Dimnjačarske usluge</t>
  </si>
  <si>
    <t>Premija osiguranja zaposlenika</t>
  </si>
  <si>
    <t>Električna energija - Opskrba</t>
  </si>
  <si>
    <t>Sitan inventar</t>
  </si>
  <si>
    <t>Materijal i sredstva za čišćenje i održavanje</t>
  </si>
  <si>
    <t>Ostali mater. za potrebe redovnog poslovanja</t>
  </si>
  <si>
    <t>Električna energija-Distribucija</t>
  </si>
  <si>
    <t>Usluge agencija,studentskog servisa</t>
  </si>
  <si>
    <t>Naknade troškova služ. puta za osobe izvan R.O.</t>
  </si>
  <si>
    <t>Dnevnice za službeni put u zemlji</t>
  </si>
  <si>
    <t xml:space="preserve">Naknada za prijevoz na službeni putu </t>
  </si>
  <si>
    <t>Ostali rashodi za službeno putovanje - cestarina</t>
  </si>
  <si>
    <t>Ugovor o djelu</t>
  </si>
  <si>
    <t>Rashodi protokola (cvijeće, vijenci, svijeće)</t>
  </si>
  <si>
    <t>Poštarina,(pisma,pozivnice i sl.)</t>
  </si>
  <si>
    <t>Službena i radna odjeća</t>
  </si>
  <si>
    <t xml:space="preserve">Autorski honorari </t>
  </si>
  <si>
    <t>Ostale računalne usluge</t>
  </si>
  <si>
    <t>Obvezni preventivni pregled zaposlenika</t>
  </si>
  <si>
    <t>Usluge razvoja softwera</t>
  </si>
  <si>
    <t>Usluge ažuriranja računalnih baza Optimus lab</t>
  </si>
  <si>
    <t>Dnevnice inozemne</t>
  </si>
  <si>
    <t>Darovi</t>
  </si>
  <si>
    <t>Regres</t>
  </si>
  <si>
    <t>Seminari i savjetovanja</t>
  </si>
  <si>
    <t xml:space="preserve">REBALANS FINANCIJSKOG PLANA </t>
  </si>
  <si>
    <t xml:space="preserve"> (GRADSKA SREDSTVA)</t>
  </si>
  <si>
    <t xml:space="preserve">UKUPNO FINANCIJSKI PLAN </t>
  </si>
  <si>
    <t>HRVATSKI DOM VUKOVAR</t>
  </si>
  <si>
    <t>J.J.Strossmayera 20</t>
  </si>
  <si>
    <t>Ostale usluge za kounikaciju i prijevoz</t>
  </si>
  <si>
    <t>Ostale zakupnine i najamnine (otkup predstava)</t>
  </si>
  <si>
    <t>Ostale intelektualne usluge</t>
  </si>
  <si>
    <t xml:space="preserve">Usluge čišćenja i pranja </t>
  </si>
  <si>
    <t>Usluge čuvanja imovine</t>
  </si>
  <si>
    <t xml:space="preserve">Premija osiguranja ostale imovine </t>
  </si>
  <si>
    <t xml:space="preserve">Tuzemne članarine </t>
  </si>
  <si>
    <t>Ostale pristojbe i naknade (HRT)</t>
  </si>
  <si>
    <t>Usluge tekućeg i inv. Održavanja građevinskih objekata</t>
  </si>
  <si>
    <t>Usluge tekućeg i inv. Održavanja postrojenja i opreme</t>
  </si>
  <si>
    <t>Programska aktivnost manifestacije</t>
  </si>
  <si>
    <t>Vukovarsko lutkarsko proljeće</t>
  </si>
  <si>
    <t>Festival glumca</t>
  </si>
  <si>
    <t>Naknade za bolest, invalidnost i smrtni slučaj</t>
  </si>
  <si>
    <t>Ivanka Miličić, dipl.pedagog</t>
  </si>
  <si>
    <t>Prihodi od pruženih usluga (najam dvorana)</t>
  </si>
  <si>
    <t>Sufinanciranje cijene usluga (prodaja karata)</t>
  </si>
  <si>
    <t xml:space="preserve">Tekuće pomoći iz proračuna koji nije nadležan </t>
  </si>
  <si>
    <t>Tekuće pomoći iz županijskog proračuna</t>
  </si>
  <si>
    <t xml:space="preserve"> (VLASTITA SREDSTVA)</t>
  </si>
  <si>
    <t>Kapitalno ulaganje djelatnost</t>
  </si>
  <si>
    <t xml:space="preserve">Dani smijeha </t>
  </si>
  <si>
    <t>Namještaj</t>
  </si>
  <si>
    <t>Telefoni i ostali komunikacijski uređaji</t>
  </si>
  <si>
    <t>Oprema</t>
  </si>
  <si>
    <t>Knjige u knjižnicama</t>
  </si>
  <si>
    <t>Mat.za tek.održavanje građevinskih objekata</t>
  </si>
  <si>
    <t>Mat.za tek. I investicijsko održavanje opreme</t>
  </si>
  <si>
    <t>Uredski namještaj</t>
  </si>
  <si>
    <t>Osnovini materijal i sirovine</t>
  </si>
  <si>
    <t>Ostali nespomenuti financijski rashodi</t>
  </si>
  <si>
    <t>Oprema za grijanje, ventilaciju</t>
  </si>
  <si>
    <t>Oprema (uređaji, strojevi)</t>
  </si>
  <si>
    <t>Ostale tekuće donacije</t>
  </si>
  <si>
    <t>Tekuće pomoći iz drž. Pr, temeljem prijenosa EU sredstava</t>
  </si>
  <si>
    <t>Višak prihoda prenesen iz prethodne godine</t>
  </si>
  <si>
    <t>za razdoblje 01. 01. 2022. do 31.12. 2022.</t>
  </si>
  <si>
    <t>2022.</t>
  </si>
  <si>
    <t>Labaratorijske usluge</t>
  </si>
  <si>
    <t>Kino pod zvijezdrama</t>
  </si>
  <si>
    <t>UKUPNI PRIHODI 2022.</t>
  </si>
  <si>
    <t>Plaće za zaposlene - Cooltura (EU)</t>
  </si>
  <si>
    <t>Darovi - Cooltura (EU)</t>
  </si>
  <si>
    <t>Regres - Cooltura (EU)</t>
  </si>
  <si>
    <t>Uredski materijal - Cooltura (EU)</t>
  </si>
  <si>
    <t>Ostale usluge za kounikaciju i prijevoz - Cooltura (EU)</t>
  </si>
  <si>
    <t>Elektronski medij - Cooltura (EU)</t>
  </si>
  <si>
    <t>Autorski honorari - Cooltura (EU)</t>
  </si>
  <si>
    <t>Ugovor o djelu - Cooltura (EU)</t>
  </si>
  <si>
    <t>Ostale intelektualne usluge - Cooltura (EU)</t>
  </si>
  <si>
    <t>Ostale računalne usluge - Cooltura (EU)</t>
  </si>
  <si>
    <t>Grafičke i tiskarske usluge - Cooltura (EU)</t>
  </si>
  <si>
    <t>Reprezentacija - Cooltura (EU)</t>
  </si>
  <si>
    <t>Usluge banaka - Cooltura (EU)</t>
  </si>
  <si>
    <t>Doprinosi za obvezno ZO - Cooltura (EU)</t>
  </si>
  <si>
    <t>Dani smijeha - grafičke i tiskarske usluge</t>
  </si>
  <si>
    <t>Dani smijeha - promidžba</t>
  </si>
  <si>
    <t>Dani smijeha - zakupnine predstava</t>
  </si>
  <si>
    <t>Dani smijeha - ostale nespomenute usluge</t>
  </si>
  <si>
    <t>Vukovarsko lutkarsko proljeće - zakup predstava</t>
  </si>
  <si>
    <t>Ostali nespomenuti rashodi poslovanja - Cooltura (EU)</t>
  </si>
  <si>
    <t>Urbroj: 2196-1-19-01-22-231</t>
  </si>
  <si>
    <t>U Vukovaru, 23.11.2022.</t>
  </si>
  <si>
    <t>Ostali nenavedeni rashodi za zaposlene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</si>
</sst>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28125" style="2" customWidth="1"/>
    <col min="2" max="2" width="8.7109375" style="2" customWidth="1"/>
    <col min="3" max="3" width="48.421875" style="2" customWidth="1"/>
    <col min="4" max="4" width="14.140625" style="2" customWidth="1"/>
    <col min="5" max="5" width="10.57421875" style="2" hidden="1" customWidth="1"/>
    <col min="6" max="6" width="0.2890625" style="3" hidden="1" customWidth="1"/>
    <col min="7" max="7" width="1.57421875" style="3" hidden="1" customWidth="1"/>
    <col min="8" max="9" width="14.140625" style="3" customWidth="1"/>
    <col min="10" max="10" width="15.28125" style="3" customWidth="1"/>
    <col min="11" max="16384" width="9.140625" style="2" customWidth="1"/>
  </cols>
  <sheetData>
    <row r="1" spans="1:3" ht="12.75">
      <c r="A1" s="1" t="s">
        <v>77</v>
      </c>
      <c r="B1" s="1"/>
      <c r="C1" s="1"/>
    </row>
    <row r="2" spans="1:3" ht="12.75">
      <c r="A2" s="86" t="s">
        <v>78</v>
      </c>
      <c r="B2" s="86"/>
      <c r="C2" s="1"/>
    </row>
    <row r="3" spans="1:3" ht="12.75">
      <c r="A3" s="1" t="s">
        <v>0</v>
      </c>
      <c r="B3" s="1"/>
      <c r="C3" s="1"/>
    </row>
    <row r="4" spans="1:3" ht="18" customHeight="1">
      <c r="A4" s="1" t="s">
        <v>141</v>
      </c>
      <c r="B4" s="44"/>
      <c r="C4" s="44"/>
    </row>
    <row r="5" spans="1:8" ht="15.75">
      <c r="A5" s="96" t="s">
        <v>140</v>
      </c>
      <c r="B5" s="96"/>
      <c r="C5" s="96"/>
      <c r="D5" s="4"/>
      <c r="E5" s="4"/>
      <c r="F5" s="5"/>
      <c r="G5" s="5"/>
      <c r="H5" s="5"/>
    </row>
    <row r="6" spans="1:10" ht="15.75">
      <c r="A6" s="97" t="s">
        <v>74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115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75</v>
      </c>
      <c r="B8" s="97"/>
      <c r="C8" s="97"/>
      <c r="D8" s="97"/>
      <c r="E8" s="97"/>
      <c r="F8" s="97"/>
      <c r="G8" s="97"/>
      <c r="H8" s="97"/>
      <c r="I8" s="97"/>
      <c r="J8" s="97"/>
    </row>
    <row r="9" spans="1:8" ht="19.5" customHeight="1">
      <c r="A9" s="1"/>
      <c r="B9" s="1"/>
      <c r="C9" s="1"/>
      <c r="D9" s="4"/>
      <c r="E9" s="4"/>
      <c r="F9" s="5"/>
      <c r="G9" s="5"/>
      <c r="H9" s="5"/>
    </row>
    <row r="10" spans="1:10" ht="15.75">
      <c r="A10" s="45" t="s">
        <v>34</v>
      </c>
      <c r="B10" s="46" t="s">
        <v>36</v>
      </c>
      <c r="C10" s="47" t="s">
        <v>35</v>
      </c>
      <c r="D10" s="9" t="s">
        <v>1</v>
      </c>
      <c r="E10" s="6" t="s">
        <v>2</v>
      </c>
      <c r="F10" s="7" t="s">
        <v>3</v>
      </c>
      <c r="G10" s="8" t="s">
        <v>4</v>
      </c>
      <c r="H10" s="10" t="s">
        <v>5</v>
      </c>
      <c r="I10" s="9" t="s">
        <v>6</v>
      </c>
      <c r="J10" s="9" t="s">
        <v>37</v>
      </c>
    </row>
    <row r="11" spans="1:11" ht="12.75">
      <c r="A11" s="11"/>
      <c r="B11" s="12"/>
      <c r="C11" s="26"/>
      <c r="D11" s="14" t="s">
        <v>116</v>
      </c>
      <c r="E11" s="13"/>
      <c r="F11" s="7"/>
      <c r="G11" s="8"/>
      <c r="H11" s="15"/>
      <c r="I11" s="48"/>
      <c r="J11" s="14" t="s">
        <v>116</v>
      </c>
      <c r="K11" s="49"/>
    </row>
    <row r="12" spans="1:7" ht="12.75" hidden="1">
      <c r="A12" s="16"/>
      <c r="B12" s="16"/>
      <c r="C12" s="17"/>
      <c r="D12" s="13"/>
      <c r="E12" s="13"/>
      <c r="F12" s="18"/>
      <c r="G12" s="18"/>
    </row>
    <row r="13" spans="1:10" ht="27" customHeight="1">
      <c r="A13" s="19"/>
      <c r="B13" s="19"/>
      <c r="C13" s="20" t="s">
        <v>76</v>
      </c>
      <c r="D13" s="21">
        <f>SUM(D14:D16)</f>
        <v>1420000</v>
      </c>
      <c r="E13" s="21">
        <f aca="true" t="shared" si="0" ref="E13:J13">SUM(E14:E16)</f>
        <v>0</v>
      </c>
      <c r="F13" s="21">
        <f t="shared" si="0"/>
        <v>0</v>
      </c>
      <c r="G13" s="21">
        <f t="shared" si="0"/>
        <v>0</v>
      </c>
      <c r="H13" s="21">
        <f t="shared" si="0"/>
        <v>65660</v>
      </c>
      <c r="I13" s="21">
        <f t="shared" si="0"/>
        <v>65660</v>
      </c>
      <c r="J13" s="21">
        <f t="shared" si="0"/>
        <v>1420000</v>
      </c>
    </row>
    <row r="14" spans="1:10" ht="12.75">
      <c r="A14" s="11"/>
      <c r="B14" s="26" t="s">
        <v>7</v>
      </c>
      <c r="C14" s="23" t="s">
        <v>8</v>
      </c>
      <c r="D14" s="24">
        <f aca="true" t="shared" si="1" ref="D14:J14">SUM(D117)</f>
        <v>5000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4000</v>
      </c>
      <c r="I14" s="24">
        <f t="shared" si="1"/>
        <v>4000</v>
      </c>
      <c r="J14" s="24">
        <f t="shared" si="1"/>
        <v>5000</v>
      </c>
    </row>
    <row r="15" spans="1:10" ht="12.75">
      <c r="A15" s="11"/>
      <c r="B15" s="26" t="s">
        <v>9</v>
      </c>
      <c r="C15" s="23" t="s">
        <v>10</v>
      </c>
      <c r="D15" s="24">
        <f aca="true" t="shared" si="2" ref="D15:J15">SUM(D106:D114)</f>
        <v>35000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15000</v>
      </c>
      <c r="I15" s="24">
        <f t="shared" si="2"/>
        <v>15000</v>
      </c>
      <c r="J15" s="24">
        <f t="shared" si="2"/>
        <v>35000</v>
      </c>
    </row>
    <row r="16" spans="1:10" ht="12.75">
      <c r="A16" s="11">
        <v>3</v>
      </c>
      <c r="B16" s="26" t="s">
        <v>11</v>
      </c>
      <c r="C16" s="27" t="s">
        <v>12</v>
      </c>
      <c r="D16" s="28">
        <f aca="true" t="shared" si="3" ref="D16:J16">SUM(D18+D29+D97+D99)</f>
        <v>1380000</v>
      </c>
      <c r="E16" s="28">
        <f t="shared" si="3"/>
        <v>0</v>
      </c>
      <c r="F16" s="28">
        <f t="shared" si="3"/>
        <v>0</v>
      </c>
      <c r="G16" s="28">
        <f t="shared" si="3"/>
        <v>0</v>
      </c>
      <c r="H16" s="28">
        <f t="shared" si="3"/>
        <v>46660</v>
      </c>
      <c r="I16" s="28">
        <f t="shared" si="3"/>
        <v>46660</v>
      </c>
      <c r="J16" s="28">
        <f t="shared" si="3"/>
        <v>1380000</v>
      </c>
    </row>
    <row r="17" spans="1:10" ht="12.75">
      <c r="A17" s="11"/>
      <c r="B17" s="26"/>
      <c r="C17" s="27"/>
      <c r="D17" s="28"/>
      <c r="E17" s="22"/>
      <c r="F17" s="18"/>
      <c r="G17" s="22"/>
      <c r="H17" s="18"/>
      <c r="I17" s="18"/>
      <c r="J17" s="18"/>
    </row>
    <row r="18" spans="1:10" ht="12.75">
      <c r="A18" s="19">
        <v>31</v>
      </c>
      <c r="B18" s="34"/>
      <c r="C18" s="30" t="s">
        <v>38</v>
      </c>
      <c r="D18" s="18">
        <f aca="true" t="shared" si="4" ref="D18:I18">SUM(D19:D27)</f>
        <v>813800</v>
      </c>
      <c r="E18" s="18">
        <f t="shared" si="4"/>
        <v>0</v>
      </c>
      <c r="F18" s="18">
        <f t="shared" si="4"/>
        <v>0</v>
      </c>
      <c r="G18" s="18">
        <f t="shared" si="4"/>
        <v>0</v>
      </c>
      <c r="H18" s="18">
        <f>SUM(H19:H27)</f>
        <v>5600</v>
      </c>
      <c r="I18" s="18">
        <f t="shared" si="4"/>
        <v>4000</v>
      </c>
      <c r="J18" s="18">
        <f>SUM(J19:J27)</f>
        <v>815400</v>
      </c>
    </row>
    <row r="19" spans="1:10" ht="12.75">
      <c r="A19" s="31">
        <v>31111</v>
      </c>
      <c r="B19" s="29"/>
      <c r="C19" s="32" t="s">
        <v>13</v>
      </c>
      <c r="D19" s="25">
        <v>650000</v>
      </c>
      <c r="E19" s="33"/>
      <c r="F19" s="25"/>
      <c r="G19" s="33"/>
      <c r="H19" s="25"/>
      <c r="I19" s="25"/>
      <c r="J19" s="25">
        <f>(D19+H19-I19)</f>
        <v>650000</v>
      </c>
    </row>
    <row r="20" spans="1:10" s="58" customFormat="1" ht="12.75">
      <c r="A20" s="51">
        <v>31212</v>
      </c>
      <c r="B20" s="54"/>
      <c r="C20" s="55" t="s">
        <v>48</v>
      </c>
      <c r="D20" s="56">
        <v>7000</v>
      </c>
      <c r="E20" s="57"/>
      <c r="F20" s="56"/>
      <c r="G20" s="57"/>
      <c r="H20" s="56"/>
      <c r="I20" s="56"/>
      <c r="J20" s="56">
        <f>(D20+H20-I20)</f>
        <v>7000</v>
      </c>
    </row>
    <row r="21" spans="1:10" s="58" customFormat="1" ht="12.75">
      <c r="A21" s="51">
        <v>31213</v>
      </c>
      <c r="B21" s="54"/>
      <c r="C21" s="55" t="s">
        <v>71</v>
      </c>
      <c r="D21" s="56">
        <v>8800</v>
      </c>
      <c r="E21" s="57"/>
      <c r="F21" s="56"/>
      <c r="G21" s="57"/>
      <c r="H21" s="56"/>
      <c r="I21" s="56"/>
      <c r="J21" s="56">
        <f>(D21+H21-I21)</f>
        <v>8800</v>
      </c>
    </row>
    <row r="22" spans="1:10" s="58" customFormat="1" ht="12.75">
      <c r="A22" s="51">
        <v>31215</v>
      </c>
      <c r="B22" s="54"/>
      <c r="C22" s="55" t="s">
        <v>92</v>
      </c>
      <c r="D22" s="56">
        <v>3000</v>
      </c>
      <c r="E22" s="57"/>
      <c r="F22" s="56"/>
      <c r="G22" s="57"/>
      <c r="H22" s="56"/>
      <c r="I22" s="56"/>
      <c r="J22" s="56">
        <f>(D22+H22-I22)</f>
        <v>3000</v>
      </c>
    </row>
    <row r="23" spans="1:10" s="58" customFormat="1" ht="12.75">
      <c r="A23" s="51">
        <v>31216</v>
      </c>
      <c r="B23" s="54"/>
      <c r="C23" s="55" t="s">
        <v>72</v>
      </c>
      <c r="D23" s="56">
        <v>7000</v>
      </c>
      <c r="E23" s="57"/>
      <c r="F23" s="56"/>
      <c r="G23" s="57"/>
      <c r="H23" s="56"/>
      <c r="I23" s="56"/>
      <c r="J23" s="56">
        <f>(D23+H23+I23)</f>
        <v>7000</v>
      </c>
    </row>
    <row r="24" spans="1:10" s="58" customFormat="1" ht="12.75">
      <c r="A24" s="51">
        <v>31321</v>
      </c>
      <c r="B24" s="54"/>
      <c r="C24" s="55" t="s">
        <v>14</v>
      </c>
      <c r="D24" s="56">
        <v>120000</v>
      </c>
      <c r="E24" s="57"/>
      <c r="F24" s="56"/>
      <c r="G24" s="57"/>
      <c r="H24" s="56"/>
      <c r="I24" s="56"/>
      <c r="J24" s="56">
        <f>(D24+H24+I24)</f>
        <v>120000</v>
      </c>
    </row>
    <row r="25" spans="1:10" s="58" customFormat="1" ht="12.75">
      <c r="A25" s="51">
        <v>31219</v>
      </c>
      <c r="B25" s="54"/>
      <c r="C25" s="55" t="s">
        <v>142</v>
      </c>
      <c r="D25" s="56">
        <v>0</v>
      </c>
      <c r="E25" s="57"/>
      <c r="F25" s="56"/>
      <c r="G25" s="57"/>
      <c r="H25" s="56">
        <v>5600</v>
      </c>
      <c r="I25" s="56"/>
      <c r="J25" s="56">
        <f>(D25+H25-I25)</f>
        <v>5600</v>
      </c>
    </row>
    <row r="26" spans="1:10" s="58" customFormat="1" ht="12.75">
      <c r="A26" s="51">
        <v>31332</v>
      </c>
      <c r="B26" s="54"/>
      <c r="C26" s="55" t="s">
        <v>16</v>
      </c>
      <c r="D26" s="56">
        <v>0</v>
      </c>
      <c r="E26" s="57"/>
      <c r="F26" s="56"/>
      <c r="G26" s="57"/>
      <c r="H26" s="56"/>
      <c r="I26" s="56"/>
      <c r="J26" s="56">
        <f>(D26+H26-I26)</f>
        <v>0</v>
      </c>
    </row>
    <row r="27" spans="1:10" s="58" customFormat="1" ht="12.75">
      <c r="A27" s="51">
        <v>32121</v>
      </c>
      <c r="B27" s="54"/>
      <c r="C27" s="59" t="s">
        <v>17</v>
      </c>
      <c r="D27" s="60">
        <v>18000</v>
      </c>
      <c r="E27" s="61"/>
      <c r="F27" s="56"/>
      <c r="G27" s="57"/>
      <c r="H27" s="60"/>
      <c r="I27" s="60">
        <v>4000</v>
      </c>
      <c r="J27" s="60">
        <f>(D27+H27-I27)</f>
        <v>14000</v>
      </c>
    </row>
    <row r="28" spans="1:10" s="58" customFormat="1" ht="12.75">
      <c r="A28" s="51"/>
      <c r="B28" s="54"/>
      <c r="C28" s="55"/>
      <c r="D28" s="56"/>
      <c r="E28" s="57"/>
      <c r="F28" s="56"/>
      <c r="G28" s="57"/>
      <c r="H28" s="56"/>
      <c r="I28" s="56"/>
      <c r="J28" s="56"/>
    </row>
    <row r="29" spans="1:10" s="58" customFormat="1" ht="12.75">
      <c r="A29" s="62">
        <v>32</v>
      </c>
      <c r="B29" s="63"/>
      <c r="C29" s="59" t="s">
        <v>39</v>
      </c>
      <c r="D29" s="60">
        <f aca="true" t="shared" si="5" ref="D29:I29">SUM(D30:D96)</f>
        <v>500200</v>
      </c>
      <c r="E29" s="60">
        <f t="shared" si="5"/>
        <v>0</v>
      </c>
      <c r="F29" s="60">
        <f t="shared" si="5"/>
        <v>0</v>
      </c>
      <c r="G29" s="60">
        <f t="shared" si="5"/>
        <v>0</v>
      </c>
      <c r="H29" s="60">
        <f t="shared" si="5"/>
        <v>31560</v>
      </c>
      <c r="I29" s="60">
        <f t="shared" si="5"/>
        <v>42660</v>
      </c>
      <c r="J29" s="60">
        <f aca="true" t="shared" si="6" ref="J29:J35">(D29+H29-I29)</f>
        <v>489100</v>
      </c>
    </row>
    <row r="30" spans="1:10" s="58" customFormat="1" ht="12.75">
      <c r="A30" s="51">
        <v>32111</v>
      </c>
      <c r="B30" s="54"/>
      <c r="C30" s="55" t="s">
        <v>58</v>
      </c>
      <c r="D30" s="56">
        <v>3000</v>
      </c>
      <c r="E30" s="57"/>
      <c r="F30" s="56"/>
      <c r="G30" s="57"/>
      <c r="H30" s="56"/>
      <c r="I30" s="56">
        <v>2200</v>
      </c>
      <c r="J30" s="56">
        <f t="shared" si="6"/>
        <v>800</v>
      </c>
    </row>
    <row r="31" spans="1:10" s="58" customFormat="1" ht="12.75">
      <c r="A31" s="51">
        <v>32112</v>
      </c>
      <c r="B31" s="54"/>
      <c r="C31" s="55" t="s">
        <v>70</v>
      </c>
      <c r="D31" s="56">
        <v>0</v>
      </c>
      <c r="E31" s="57"/>
      <c r="F31" s="56"/>
      <c r="G31" s="57"/>
      <c r="H31" s="56"/>
      <c r="I31" s="56"/>
      <c r="J31" s="56">
        <f t="shared" si="6"/>
        <v>0</v>
      </c>
    </row>
    <row r="32" spans="1:10" s="58" customFormat="1" ht="12.75">
      <c r="A32" s="51">
        <v>32115</v>
      </c>
      <c r="B32" s="54"/>
      <c r="C32" s="55" t="s">
        <v>59</v>
      </c>
      <c r="D32" s="56">
        <v>3000</v>
      </c>
      <c r="E32" s="57"/>
      <c r="F32" s="56"/>
      <c r="G32" s="57"/>
      <c r="H32" s="56"/>
      <c r="I32" s="56"/>
      <c r="J32" s="56">
        <f t="shared" si="6"/>
        <v>3000</v>
      </c>
    </row>
    <row r="33" spans="1:10" s="58" customFormat="1" ht="12.75">
      <c r="A33" s="51">
        <v>32119</v>
      </c>
      <c r="B33" s="54"/>
      <c r="C33" s="55" t="s">
        <v>60</v>
      </c>
      <c r="D33" s="56">
        <v>1500</v>
      </c>
      <c r="E33" s="57"/>
      <c r="F33" s="56"/>
      <c r="G33" s="57"/>
      <c r="H33" s="56"/>
      <c r="I33" s="56">
        <v>500</v>
      </c>
      <c r="J33" s="56">
        <f t="shared" si="6"/>
        <v>1000</v>
      </c>
    </row>
    <row r="34" spans="1:10" s="58" customFormat="1" ht="12.75">
      <c r="A34" s="51">
        <v>32131</v>
      </c>
      <c r="B34" s="54"/>
      <c r="C34" s="55" t="s">
        <v>73</v>
      </c>
      <c r="D34" s="56">
        <v>2000</v>
      </c>
      <c r="E34" s="57"/>
      <c r="F34" s="56"/>
      <c r="G34" s="57"/>
      <c r="H34" s="56"/>
      <c r="I34" s="56">
        <v>600</v>
      </c>
      <c r="J34" s="56">
        <f t="shared" si="6"/>
        <v>1400</v>
      </c>
    </row>
    <row r="35" spans="1:10" s="58" customFormat="1" ht="12.75">
      <c r="A35" s="51">
        <v>32132</v>
      </c>
      <c r="B35" s="54"/>
      <c r="C35" s="55" t="s">
        <v>18</v>
      </c>
      <c r="D35" s="56">
        <v>0</v>
      </c>
      <c r="E35" s="57"/>
      <c r="F35" s="56"/>
      <c r="G35" s="57"/>
      <c r="H35" s="56"/>
      <c r="I35" s="56"/>
      <c r="J35" s="56">
        <f t="shared" si="6"/>
        <v>0</v>
      </c>
    </row>
    <row r="36" spans="1:10" s="58" customFormat="1" ht="12.75">
      <c r="A36" s="51"/>
      <c r="B36" s="54"/>
      <c r="C36" s="55"/>
      <c r="D36" s="56"/>
      <c r="E36" s="57"/>
      <c r="F36" s="56"/>
      <c r="G36" s="57"/>
      <c r="H36" s="56"/>
      <c r="I36" s="56"/>
      <c r="J36" s="56"/>
    </row>
    <row r="37" spans="1:10" s="58" customFormat="1" ht="12.75">
      <c r="A37" s="51">
        <v>32211</v>
      </c>
      <c r="B37" s="54"/>
      <c r="C37" s="55" t="s">
        <v>19</v>
      </c>
      <c r="D37" s="56">
        <v>5000</v>
      </c>
      <c r="E37" s="57"/>
      <c r="F37" s="56"/>
      <c r="G37" s="57"/>
      <c r="H37" s="56"/>
      <c r="I37" s="56"/>
      <c r="J37" s="56">
        <f>(D37+H37-I37)</f>
        <v>5000</v>
      </c>
    </row>
    <row r="38" spans="1:10" s="58" customFormat="1" ht="12.75">
      <c r="A38" s="51">
        <v>32212</v>
      </c>
      <c r="B38" s="54"/>
      <c r="C38" s="55" t="s">
        <v>20</v>
      </c>
      <c r="D38" s="56">
        <v>3000</v>
      </c>
      <c r="E38" s="57"/>
      <c r="F38" s="56"/>
      <c r="G38" s="57"/>
      <c r="H38" s="56"/>
      <c r="I38" s="56">
        <v>1500</v>
      </c>
      <c r="J38" s="56">
        <f>(D38+H38-I38)</f>
        <v>1500</v>
      </c>
    </row>
    <row r="39" spans="1:10" s="58" customFormat="1" ht="12.75">
      <c r="A39" s="51">
        <v>32213</v>
      </c>
      <c r="B39" s="54"/>
      <c r="C39" s="55" t="s">
        <v>21</v>
      </c>
      <c r="D39" s="56">
        <v>0</v>
      </c>
      <c r="E39" s="57"/>
      <c r="F39" s="56"/>
      <c r="G39" s="57"/>
      <c r="H39" s="56"/>
      <c r="I39" s="56"/>
      <c r="J39" s="56">
        <f>(D39+H39-I39)</f>
        <v>0</v>
      </c>
    </row>
    <row r="40" spans="1:10" s="58" customFormat="1" ht="12.75">
      <c r="A40" s="51">
        <v>32214</v>
      </c>
      <c r="B40" s="54"/>
      <c r="C40" s="55" t="s">
        <v>53</v>
      </c>
      <c r="D40" s="56">
        <v>9000</v>
      </c>
      <c r="E40" s="57"/>
      <c r="F40" s="56"/>
      <c r="G40" s="57"/>
      <c r="H40" s="56">
        <v>1200</v>
      </c>
      <c r="I40" s="56"/>
      <c r="J40" s="56">
        <f>(D40+H40-I40)</f>
        <v>10200</v>
      </c>
    </row>
    <row r="41" spans="1:10" s="58" customFormat="1" ht="12.75">
      <c r="A41" s="51">
        <v>32219</v>
      </c>
      <c r="B41" s="54"/>
      <c r="C41" s="55" t="s">
        <v>54</v>
      </c>
      <c r="D41" s="56">
        <v>2000</v>
      </c>
      <c r="E41" s="57"/>
      <c r="F41" s="56"/>
      <c r="G41" s="57"/>
      <c r="H41" s="56"/>
      <c r="I41" s="56">
        <v>1000</v>
      </c>
      <c r="J41" s="56">
        <f>(D41+H41-I41)</f>
        <v>1000</v>
      </c>
    </row>
    <row r="42" spans="1:10" s="58" customFormat="1" ht="12.75">
      <c r="A42" s="51"/>
      <c r="B42" s="54"/>
      <c r="C42" s="55"/>
      <c r="D42" s="56"/>
      <c r="E42" s="57"/>
      <c r="F42" s="56"/>
      <c r="G42" s="57"/>
      <c r="H42" s="56"/>
      <c r="I42" s="56"/>
      <c r="J42" s="56"/>
    </row>
    <row r="43" spans="1:10" s="58" customFormat="1" ht="12.75">
      <c r="A43" s="51">
        <v>32231</v>
      </c>
      <c r="B43" s="54"/>
      <c r="C43" s="55" t="s">
        <v>55</v>
      </c>
      <c r="D43" s="56">
        <v>30000</v>
      </c>
      <c r="E43" s="57"/>
      <c r="F43" s="56"/>
      <c r="G43" s="57"/>
      <c r="H43" s="56"/>
      <c r="I43" s="56">
        <v>10000</v>
      </c>
      <c r="J43" s="56">
        <f>(D43+H43-I43)</f>
        <v>20000</v>
      </c>
    </row>
    <row r="44" spans="1:10" s="58" customFormat="1" ht="12.75">
      <c r="A44" s="51">
        <v>322311</v>
      </c>
      <c r="B44" s="54"/>
      <c r="C44" s="55" t="s">
        <v>51</v>
      </c>
      <c r="D44" s="56">
        <v>78000</v>
      </c>
      <c r="E44" s="57"/>
      <c r="F44" s="56"/>
      <c r="G44" s="57"/>
      <c r="H44" s="56"/>
      <c r="I44" s="56">
        <v>2000</v>
      </c>
      <c r="J44" s="56">
        <f>(D44+H44-I44)</f>
        <v>76000</v>
      </c>
    </row>
    <row r="45" spans="1:10" s="58" customFormat="1" ht="12.75">
      <c r="A45" s="51">
        <v>32233</v>
      </c>
      <c r="B45" s="54"/>
      <c r="C45" s="55" t="s">
        <v>22</v>
      </c>
      <c r="D45" s="56">
        <v>175000</v>
      </c>
      <c r="E45" s="57"/>
      <c r="F45" s="56"/>
      <c r="G45" s="57"/>
      <c r="H45" s="56"/>
      <c r="I45" s="56">
        <v>5000</v>
      </c>
      <c r="J45" s="56">
        <f>(D45+H45-I45)</f>
        <v>170000</v>
      </c>
    </row>
    <row r="46" spans="1:10" s="58" customFormat="1" ht="12.75">
      <c r="A46" s="51">
        <v>32234</v>
      </c>
      <c r="B46" s="54"/>
      <c r="C46" s="55" t="s">
        <v>23</v>
      </c>
      <c r="D46" s="56">
        <v>0</v>
      </c>
      <c r="E46" s="57"/>
      <c r="F46" s="56"/>
      <c r="G46" s="57"/>
      <c r="H46" s="56"/>
      <c r="I46" s="56"/>
      <c r="J46" s="56">
        <f>(D46+H46-I46)</f>
        <v>0</v>
      </c>
    </row>
    <row r="47" spans="1:10" s="58" customFormat="1" ht="12.75">
      <c r="A47" s="62"/>
      <c r="B47" s="63"/>
      <c r="C47" s="59"/>
      <c r="D47" s="60"/>
      <c r="E47" s="61"/>
      <c r="F47" s="56"/>
      <c r="G47" s="57"/>
      <c r="H47" s="56"/>
      <c r="I47" s="56"/>
      <c r="J47" s="56"/>
    </row>
    <row r="48" spans="1:10" s="58" customFormat="1" ht="12.75">
      <c r="A48" s="51">
        <v>32251</v>
      </c>
      <c r="B48" s="54"/>
      <c r="C48" s="55" t="s">
        <v>52</v>
      </c>
      <c r="D48" s="56">
        <v>4000</v>
      </c>
      <c r="E48" s="57"/>
      <c r="F48" s="56"/>
      <c r="G48" s="57"/>
      <c r="H48" s="56"/>
      <c r="I48" s="56">
        <v>3000</v>
      </c>
      <c r="J48" s="56">
        <f>(D48+H48-I48)</f>
        <v>1000</v>
      </c>
    </row>
    <row r="49" spans="1:10" s="58" customFormat="1" ht="12.75">
      <c r="A49" s="51">
        <v>32271</v>
      </c>
      <c r="B49" s="54"/>
      <c r="C49" s="55" t="s">
        <v>64</v>
      </c>
      <c r="D49" s="56">
        <v>0</v>
      </c>
      <c r="E49" s="57"/>
      <c r="F49" s="56"/>
      <c r="G49" s="57"/>
      <c r="H49" s="56"/>
      <c r="I49" s="56"/>
      <c r="J49" s="56">
        <f>(D49+H49-I49)</f>
        <v>0</v>
      </c>
    </row>
    <row r="50" spans="1:10" s="58" customFormat="1" ht="12.75">
      <c r="A50" s="51"/>
      <c r="B50" s="51"/>
      <c r="C50" s="55"/>
      <c r="D50" s="56"/>
      <c r="E50" s="57"/>
      <c r="F50" s="56"/>
      <c r="G50" s="57"/>
      <c r="H50" s="56"/>
      <c r="I50" s="56"/>
      <c r="J50" s="56"/>
    </row>
    <row r="51" spans="1:10" s="58" customFormat="1" ht="12.75">
      <c r="A51" s="51">
        <v>32311</v>
      </c>
      <c r="B51" s="54"/>
      <c r="C51" s="55" t="s">
        <v>42</v>
      </c>
      <c r="D51" s="56">
        <v>19000</v>
      </c>
      <c r="E51" s="57"/>
      <c r="F51" s="56"/>
      <c r="G51" s="57"/>
      <c r="H51" s="56"/>
      <c r="I51" s="56"/>
      <c r="J51" s="56">
        <f>(D51+H51-I51)</f>
        <v>19000</v>
      </c>
    </row>
    <row r="52" spans="1:10" s="58" customFormat="1" ht="12.75">
      <c r="A52" s="51">
        <v>32312</v>
      </c>
      <c r="B52" s="54"/>
      <c r="C52" s="55" t="s">
        <v>24</v>
      </c>
      <c r="D52" s="56">
        <v>1500</v>
      </c>
      <c r="E52" s="57"/>
      <c r="F52" s="56"/>
      <c r="G52" s="57"/>
      <c r="H52" s="56"/>
      <c r="I52" s="56"/>
      <c r="J52" s="56">
        <f>(D52+H52-I52)</f>
        <v>1500</v>
      </c>
    </row>
    <row r="53" spans="1:10" s="58" customFormat="1" ht="12.75">
      <c r="A53" s="51">
        <v>32313</v>
      </c>
      <c r="B53" s="54"/>
      <c r="C53" s="55" t="s">
        <v>63</v>
      </c>
      <c r="D53" s="56">
        <v>1000</v>
      </c>
      <c r="E53" s="57"/>
      <c r="F53" s="56"/>
      <c r="G53" s="57"/>
      <c r="H53" s="56">
        <v>200</v>
      </c>
      <c r="I53" s="56"/>
      <c r="J53" s="56">
        <f>(D53+H53-I53)</f>
        <v>1200</v>
      </c>
    </row>
    <row r="54" spans="1:10" s="58" customFormat="1" ht="12.75">
      <c r="A54" s="51">
        <v>32319</v>
      </c>
      <c r="B54" s="54"/>
      <c r="C54" s="55" t="s">
        <v>79</v>
      </c>
      <c r="D54" s="56">
        <v>8000</v>
      </c>
      <c r="E54" s="57"/>
      <c r="F54" s="56"/>
      <c r="G54" s="57"/>
      <c r="H54" s="56"/>
      <c r="I54" s="56">
        <v>6500</v>
      </c>
      <c r="J54" s="56">
        <f>(D54+H54-I54)</f>
        <v>1500</v>
      </c>
    </row>
    <row r="55" spans="1:10" s="58" customFormat="1" ht="12.75">
      <c r="A55" s="51"/>
      <c r="B55" s="54"/>
      <c r="C55" s="55"/>
      <c r="D55" s="56"/>
      <c r="E55" s="57"/>
      <c r="F55" s="56"/>
      <c r="G55" s="57"/>
      <c r="H55" s="56"/>
      <c r="I55" s="56"/>
      <c r="J55" s="56"/>
    </row>
    <row r="56" spans="1:10" s="58" customFormat="1" ht="12.75">
      <c r="A56" s="51">
        <v>32331</v>
      </c>
      <c r="B56" s="54"/>
      <c r="C56" s="55" t="s">
        <v>46</v>
      </c>
      <c r="D56" s="56">
        <v>10000</v>
      </c>
      <c r="E56" s="57"/>
      <c r="F56" s="56"/>
      <c r="G56" s="57"/>
      <c r="H56" s="56">
        <v>4000</v>
      </c>
      <c r="I56" s="56"/>
      <c r="J56" s="56">
        <f>(D56+H56-I56)</f>
        <v>14000</v>
      </c>
    </row>
    <row r="57" spans="1:10" ht="12.75">
      <c r="A57" s="31"/>
      <c r="B57" s="29"/>
      <c r="C57" s="32"/>
      <c r="D57" s="25"/>
      <c r="E57" s="33"/>
      <c r="F57" s="25"/>
      <c r="G57" s="33"/>
      <c r="H57" s="25"/>
      <c r="I57" s="25"/>
      <c r="J57" s="25"/>
    </row>
    <row r="58" spans="1:10" ht="12.75">
      <c r="A58" s="31">
        <v>32341</v>
      </c>
      <c r="B58" s="29"/>
      <c r="C58" s="32" t="s">
        <v>25</v>
      </c>
      <c r="D58" s="25">
        <v>4000</v>
      </c>
      <c r="E58" s="33"/>
      <c r="F58" s="25"/>
      <c r="G58" s="33"/>
      <c r="H58" s="25"/>
      <c r="I58" s="25">
        <v>500</v>
      </c>
      <c r="J58" s="25">
        <f>(D58+H58-I58)</f>
        <v>3500</v>
      </c>
    </row>
    <row r="59" spans="1:10" ht="12.75">
      <c r="A59" s="31">
        <v>32342</v>
      </c>
      <c r="B59" s="29"/>
      <c r="C59" s="32" t="s">
        <v>26</v>
      </c>
      <c r="D59" s="25">
        <v>4000</v>
      </c>
      <c r="E59" s="33"/>
      <c r="F59" s="25"/>
      <c r="G59" s="33"/>
      <c r="H59" s="25"/>
      <c r="I59" s="25">
        <v>1000</v>
      </c>
      <c r="J59" s="25">
        <f>(D59+H59-I59)</f>
        <v>3000</v>
      </c>
    </row>
    <row r="60" spans="1:10" ht="12.75">
      <c r="A60" s="31">
        <v>32344</v>
      </c>
      <c r="B60" s="29"/>
      <c r="C60" s="32" t="s">
        <v>49</v>
      </c>
      <c r="D60" s="25">
        <v>4000</v>
      </c>
      <c r="E60" s="33"/>
      <c r="F60" s="25"/>
      <c r="G60" s="33"/>
      <c r="H60" s="25"/>
      <c r="I60" s="25"/>
      <c r="J60" s="25">
        <f>(D60+H60-I60)</f>
        <v>4000</v>
      </c>
    </row>
    <row r="61" spans="1:10" s="58" customFormat="1" ht="12.75">
      <c r="A61" s="51">
        <v>32343</v>
      </c>
      <c r="B61" s="54"/>
      <c r="C61" s="55" t="s">
        <v>27</v>
      </c>
      <c r="D61" s="56">
        <v>0</v>
      </c>
      <c r="E61" s="57"/>
      <c r="F61" s="56"/>
      <c r="G61" s="57"/>
      <c r="H61" s="56"/>
      <c r="I61" s="56"/>
      <c r="J61" s="56">
        <f>(D61+H61-I61)</f>
        <v>0</v>
      </c>
    </row>
    <row r="62" spans="1:10" s="58" customFormat="1" ht="12.75">
      <c r="A62" s="51">
        <v>32359</v>
      </c>
      <c r="B62" s="54"/>
      <c r="C62" s="55" t="s">
        <v>80</v>
      </c>
      <c r="D62" s="56">
        <v>50000</v>
      </c>
      <c r="E62" s="57"/>
      <c r="F62" s="56"/>
      <c r="G62" s="57"/>
      <c r="H62" s="56"/>
      <c r="I62" s="56"/>
      <c r="J62" s="56">
        <f>(D62+H62-I62)</f>
        <v>50000</v>
      </c>
    </row>
    <row r="63" spans="1:10" s="58" customFormat="1" ht="12.75">
      <c r="A63" s="51"/>
      <c r="B63" s="54"/>
      <c r="C63" s="55"/>
      <c r="D63" s="56"/>
      <c r="E63" s="57"/>
      <c r="F63" s="56"/>
      <c r="G63" s="57"/>
      <c r="H63" s="56"/>
      <c r="I63" s="56"/>
      <c r="J63" s="56"/>
    </row>
    <row r="64" spans="1:10" s="58" customFormat="1" ht="12.75">
      <c r="A64" s="51">
        <v>32363</v>
      </c>
      <c r="B64" s="54"/>
      <c r="C64" s="55" t="s">
        <v>117</v>
      </c>
      <c r="D64" s="56">
        <v>1000</v>
      </c>
      <c r="E64" s="57"/>
      <c r="F64" s="56"/>
      <c r="G64" s="57"/>
      <c r="H64" s="56"/>
      <c r="I64" s="56">
        <v>360</v>
      </c>
      <c r="J64" s="56">
        <f>(D64+H64-I64)</f>
        <v>640</v>
      </c>
    </row>
    <row r="65" spans="1:10" ht="12.75">
      <c r="A65" s="31"/>
      <c r="B65" s="29"/>
      <c r="C65" s="32"/>
      <c r="D65" s="25"/>
      <c r="E65" s="33"/>
      <c r="F65" s="25"/>
      <c r="G65" s="33"/>
      <c r="H65" s="25"/>
      <c r="I65" s="25"/>
      <c r="J65" s="25"/>
    </row>
    <row r="66" spans="1:10" ht="12.75">
      <c r="A66" s="31">
        <v>32371</v>
      </c>
      <c r="B66" s="29"/>
      <c r="C66" s="32" t="s">
        <v>65</v>
      </c>
      <c r="D66" s="25">
        <v>11000</v>
      </c>
      <c r="E66" s="33"/>
      <c r="F66" s="25"/>
      <c r="G66" s="33"/>
      <c r="H66" s="25">
        <v>2700</v>
      </c>
      <c r="I66" s="25"/>
      <c r="J66" s="25">
        <f>(D66+H66-I66)</f>
        <v>13700</v>
      </c>
    </row>
    <row r="67" spans="1:10" s="58" customFormat="1" ht="12.75">
      <c r="A67" s="51">
        <v>32372</v>
      </c>
      <c r="B67" s="54"/>
      <c r="C67" s="55" t="s">
        <v>61</v>
      </c>
      <c r="D67" s="56">
        <v>5000</v>
      </c>
      <c r="E67" s="57"/>
      <c r="F67" s="56"/>
      <c r="G67" s="57"/>
      <c r="H67" s="56">
        <v>4000</v>
      </c>
      <c r="I67" s="56"/>
      <c r="J67" s="56">
        <f>(D67+H67-I67)</f>
        <v>9000</v>
      </c>
    </row>
    <row r="68" spans="1:10" s="58" customFormat="1" ht="12.75">
      <c r="A68" s="51">
        <v>32377</v>
      </c>
      <c r="B68" s="54"/>
      <c r="C68" s="55" t="s">
        <v>56</v>
      </c>
      <c r="D68" s="56">
        <v>4000</v>
      </c>
      <c r="E68" s="57"/>
      <c r="F68" s="56"/>
      <c r="G68" s="57"/>
      <c r="H68" s="56"/>
      <c r="I68" s="56">
        <v>4000</v>
      </c>
      <c r="J68" s="56">
        <f>(D68+H68-I68)</f>
        <v>0</v>
      </c>
    </row>
    <row r="69" spans="1:10" s="58" customFormat="1" ht="12.75">
      <c r="A69" s="51">
        <v>32379</v>
      </c>
      <c r="B69" s="54"/>
      <c r="C69" s="55" t="s">
        <v>81</v>
      </c>
      <c r="D69" s="56">
        <v>4000</v>
      </c>
      <c r="E69" s="57"/>
      <c r="F69" s="56"/>
      <c r="G69" s="57"/>
      <c r="H69" s="56">
        <v>500</v>
      </c>
      <c r="I69" s="56"/>
      <c r="J69" s="56">
        <f>(D69+H69-I69)</f>
        <v>4500</v>
      </c>
    </row>
    <row r="70" spans="1:10" ht="12.75">
      <c r="A70" s="31"/>
      <c r="B70" s="29"/>
      <c r="C70" s="32"/>
      <c r="D70" s="25"/>
      <c r="E70" s="33"/>
      <c r="F70" s="25"/>
      <c r="G70" s="33"/>
      <c r="H70" s="25"/>
      <c r="I70" s="25"/>
      <c r="J70" s="25"/>
    </row>
    <row r="71" spans="1:10" ht="12.75">
      <c r="A71" s="31">
        <v>32381</v>
      </c>
      <c r="B71" s="29"/>
      <c r="C71" s="32" t="s">
        <v>69</v>
      </c>
      <c r="D71" s="25">
        <v>7200</v>
      </c>
      <c r="E71" s="33"/>
      <c r="F71" s="25"/>
      <c r="G71" s="33"/>
      <c r="H71" s="25"/>
      <c r="I71" s="25"/>
      <c r="J71" s="25">
        <f>(D71+H71-I71)</f>
        <v>7200</v>
      </c>
    </row>
    <row r="72" spans="1:10" s="58" customFormat="1" ht="12.75">
      <c r="A72" s="51">
        <v>32382</v>
      </c>
      <c r="B72" s="54"/>
      <c r="C72" s="55" t="s">
        <v>68</v>
      </c>
      <c r="D72" s="56">
        <v>0</v>
      </c>
      <c r="E72" s="57"/>
      <c r="F72" s="56"/>
      <c r="G72" s="57"/>
      <c r="H72" s="56"/>
      <c r="I72" s="56"/>
      <c r="J72" s="56">
        <f>(D72+H72-I72)</f>
        <v>0</v>
      </c>
    </row>
    <row r="73" spans="1:10" ht="12.75">
      <c r="A73" s="51">
        <v>32389</v>
      </c>
      <c r="B73" s="29"/>
      <c r="C73" s="32" t="s">
        <v>66</v>
      </c>
      <c r="D73" s="25">
        <v>3200</v>
      </c>
      <c r="E73" s="33"/>
      <c r="F73" s="25"/>
      <c r="G73" s="33"/>
      <c r="H73" s="25"/>
      <c r="I73" s="25">
        <v>2500</v>
      </c>
      <c r="J73" s="25">
        <f>(D73+H73-I73)</f>
        <v>700</v>
      </c>
    </row>
    <row r="74" spans="1:10" ht="12.75">
      <c r="A74" s="31"/>
      <c r="B74" s="29"/>
      <c r="C74" s="32"/>
      <c r="D74" s="25"/>
      <c r="E74" s="33"/>
      <c r="F74" s="25"/>
      <c r="G74" s="33"/>
      <c r="H74" s="25"/>
      <c r="I74" s="25"/>
      <c r="J74" s="25"/>
    </row>
    <row r="75" spans="1:10" ht="12.75">
      <c r="A75" s="31">
        <v>32391</v>
      </c>
      <c r="B75" s="29"/>
      <c r="C75" s="32" t="s">
        <v>31</v>
      </c>
      <c r="D75" s="25">
        <v>12800</v>
      </c>
      <c r="E75" s="33"/>
      <c r="F75" s="25"/>
      <c r="G75" s="33"/>
      <c r="H75" s="25">
        <v>5200</v>
      </c>
      <c r="I75" s="25"/>
      <c r="J75" s="25">
        <f aca="true" t="shared" si="7" ref="J75:J80">(D75+H75-I75)</f>
        <v>18000</v>
      </c>
    </row>
    <row r="76" spans="1:10" ht="12.75">
      <c r="A76" s="31">
        <v>32392</v>
      </c>
      <c r="B76" s="29"/>
      <c r="C76" s="32" t="s">
        <v>28</v>
      </c>
      <c r="D76" s="25">
        <v>0</v>
      </c>
      <c r="E76" s="33"/>
      <c r="F76" s="25"/>
      <c r="G76" s="33"/>
      <c r="H76" s="25"/>
      <c r="I76" s="25"/>
      <c r="J76" s="25">
        <f t="shared" si="7"/>
        <v>0</v>
      </c>
    </row>
    <row r="77" spans="1:10" ht="12.75">
      <c r="A77" s="31">
        <v>32394</v>
      </c>
      <c r="B77" s="29"/>
      <c r="C77" s="32" t="s">
        <v>44</v>
      </c>
      <c r="D77" s="25">
        <v>0</v>
      </c>
      <c r="E77" s="33"/>
      <c r="F77" s="25"/>
      <c r="G77" s="33"/>
      <c r="H77" s="25"/>
      <c r="I77" s="25"/>
      <c r="J77" s="25">
        <f t="shared" si="7"/>
        <v>0</v>
      </c>
    </row>
    <row r="78" spans="1:10" ht="12.75">
      <c r="A78" s="31">
        <v>32395</v>
      </c>
      <c r="B78" s="29"/>
      <c r="C78" s="32" t="s">
        <v>82</v>
      </c>
      <c r="D78" s="25">
        <v>2000</v>
      </c>
      <c r="E78" s="33"/>
      <c r="F78" s="25"/>
      <c r="G78" s="33"/>
      <c r="H78" s="25"/>
      <c r="I78" s="25"/>
      <c r="J78" s="25">
        <f t="shared" si="7"/>
        <v>2000</v>
      </c>
    </row>
    <row r="79" spans="1:10" ht="12.75">
      <c r="A79" s="31">
        <v>32396</v>
      </c>
      <c r="B79" s="29"/>
      <c r="C79" s="32" t="s">
        <v>83</v>
      </c>
      <c r="D79" s="25">
        <v>3000</v>
      </c>
      <c r="E79" s="33"/>
      <c r="F79" s="25"/>
      <c r="G79" s="33"/>
      <c r="H79" s="25"/>
      <c r="I79" s="25"/>
      <c r="J79" s="25">
        <f t="shared" si="7"/>
        <v>3000</v>
      </c>
    </row>
    <row r="80" spans="1:10" ht="12.75">
      <c r="A80" s="31">
        <v>32399</v>
      </c>
      <c r="B80" s="29"/>
      <c r="C80" s="32" t="s">
        <v>41</v>
      </c>
      <c r="D80" s="25">
        <v>5000</v>
      </c>
      <c r="E80" s="33"/>
      <c r="F80" s="25"/>
      <c r="G80" s="33"/>
      <c r="H80" s="25">
        <v>10500</v>
      </c>
      <c r="I80" s="25"/>
      <c r="J80" s="25">
        <f t="shared" si="7"/>
        <v>15500</v>
      </c>
    </row>
    <row r="81" spans="1:10" ht="12.75">
      <c r="A81" s="31"/>
      <c r="B81" s="29"/>
      <c r="C81" s="32"/>
      <c r="D81" s="25"/>
      <c r="E81" s="33"/>
      <c r="F81" s="25"/>
      <c r="G81" s="33"/>
      <c r="H81" s="25"/>
      <c r="I81" s="25"/>
      <c r="J81" s="25"/>
    </row>
    <row r="82" spans="1:10" ht="12.75">
      <c r="A82" s="31">
        <v>32411</v>
      </c>
      <c r="B82" s="29"/>
      <c r="C82" s="32" t="s">
        <v>57</v>
      </c>
      <c r="D82" s="25">
        <v>0</v>
      </c>
      <c r="E82" s="33"/>
      <c r="F82" s="25"/>
      <c r="G82" s="33"/>
      <c r="H82" s="25"/>
      <c r="I82" s="25"/>
      <c r="J82" s="25">
        <f>(D82+H82+I82)</f>
        <v>0</v>
      </c>
    </row>
    <row r="83" spans="1:10" ht="12.75">
      <c r="A83" s="31">
        <v>32412</v>
      </c>
      <c r="B83" s="29"/>
      <c r="C83" s="32" t="s">
        <v>47</v>
      </c>
      <c r="D83" s="25">
        <v>0</v>
      </c>
      <c r="E83" s="33"/>
      <c r="F83" s="25"/>
      <c r="G83" s="33"/>
      <c r="H83" s="25"/>
      <c r="I83" s="25"/>
      <c r="J83" s="25">
        <f>(D83+H83-I83)</f>
        <v>0</v>
      </c>
    </row>
    <row r="84" spans="1:10" ht="12.75">
      <c r="A84" s="31"/>
      <c r="B84" s="29"/>
      <c r="C84" s="32"/>
      <c r="D84" s="25"/>
      <c r="E84" s="33"/>
      <c r="F84" s="25"/>
      <c r="G84" s="33"/>
      <c r="H84" s="25"/>
      <c r="I84" s="25"/>
      <c r="J84" s="25"/>
    </row>
    <row r="85" spans="1:10" s="58" customFormat="1" ht="12.75">
      <c r="A85" s="51">
        <v>32922</v>
      </c>
      <c r="B85" s="54"/>
      <c r="C85" s="55" t="s">
        <v>84</v>
      </c>
      <c r="D85" s="56">
        <v>4000</v>
      </c>
      <c r="E85" s="57"/>
      <c r="F85" s="56"/>
      <c r="G85" s="57"/>
      <c r="H85" s="56"/>
      <c r="I85" s="56"/>
      <c r="J85" s="56">
        <f>(D85+H85-I85)</f>
        <v>4000</v>
      </c>
    </row>
    <row r="86" spans="1:10" s="58" customFormat="1" ht="12.75">
      <c r="A86" s="51">
        <v>32923</v>
      </c>
      <c r="B86" s="54"/>
      <c r="C86" s="55" t="s">
        <v>50</v>
      </c>
      <c r="D86" s="56">
        <v>3000</v>
      </c>
      <c r="E86" s="57"/>
      <c r="F86" s="56"/>
      <c r="G86" s="57"/>
      <c r="H86" s="56"/>
      <c r="I86" s="56"/>
      <c r="J86" s="56">
        <f>(D86+H86-I86)</f>
        <v>3000</v>
      </c>
    </row>
    <row r="87" spans="1:10" s="58" customFormat="1" ht="12.75">
      <c r="A87" s="51"/>
      <c r="B87" s="54"/>
      <c r="C87" s="55"/>
      <c r="D87" s="56"/>
      <c r="E87" s="57"/>
      <c r="F87" s="56"/>
      <c r="G87" s="57"/>
      <c r="H87" s="56"/>
      <c r="I87" s="56"/>
      <c r="J87" s="56"/>
    </row>
    <row r="88" spans="1:10" s="58" customFormat="1" ht="12.75">
      <c r="A88" s="51">
        <v>32931</v>
      </c>
      <c r="B88" s="54"/>
      <c r="C88" s="55" t="s">
        <v>29</v>
      </c>
      <c r="D88" s="56">
        <v>10000</v>
      </c>
      <c r="E88" s="57"/>
      <c r="F88" s="56"/>
      <c r="G88" s="57"/>
      <c r="H88" s="56">
        <v>3060</v>
      </c>
      <c r="I88" s="56"/>
      <c r="J88" s="56">
        <f>(D88+H88-I88)</f>
        <v>13060</v>
      </c>
    </row>
    <row r="89" spans="1:10" s="58" customFormat="1" ht="12.75">
      <c r="A89" s="51"/>
      <c r="B89" s="54"/>
      <c r="C89" s="55"/>
      <c r="D89" s="56"/>
      <c r="E89" s="57"/>
      <c r="F89" s="56"/>
      <c r="G89" s="57"/>
      <c r="H89" s="56"/>
      <c r="I89" s="56"/>
      <c r="J89" s="56"/>
    </row>
    <row r="90" spans="1:10" s="58" customFormat="1" ht="12.75">
      <c r="A90" s="51">
        <v>32941</v>
      </c>
      <c r="B90" s="64"/>
      <c r="C90" s="50" t="s">
        <v>85</v>
      </c>
      <c r="D90" s="57">
        <v>1000</v>
      </c>
      <c r="E90" s="65"/>
      <c r="F90" s="65"/>
      <c r="G90" s="65"/>
      <c r="H90" s="56"/>
      <c r="I90" s="56"/>
      <c r="J90" s="56">
        <f>(D90+H90-I90)</f>
        <v>1000</v>
      </c>
    </row>
    <row r="91" spans="1:10" s="58" customFormat="1" ht="12.75">
      <c r="A91" s="51"/>
      <c r="B91" s="54"/>
      <c r="C91" s="55"/>
      <c r="D91" s="56"/>
      <c r="E91" s="57"/>
      <c r="F91" s="56"/>
      <c r="G91" s="57"/>
      <c r="H91" s="56"/>
      <c r="I91" s="56"/>
      <c r="J91" s="56"/>
    </row>
    <row r="92" spans="1:10" s="58" customFormat="1" ht="12.75">
      <c r="A92" s="51">
        <v>32954</v>
      </c>
      <c r="B92" s="54"/>
      <c r="C92" s="55" t="s">
        <v>86</v>
      </c>
      <c r="D92" s="56">
        <v>1500</v>
      </c>
      <c r="E92" s="57"/>
      <c r="F92" s="56"/>
      <c r="G92" s="57"/>
      <c r="H92" s="56">
        <v>200</v>
      </c>
      <c r="I92" s="56"/>
      <c r="J92" s="56">
        <f>(D92+H92-I92)</f>
        <v>1700</v>
      </c>
    </row>
    <row r="93" spans="1:10" s="58" customFormat="1" ht="12.75">
      <c r="A93" s="51"/>
      <c r="B93" s="54"/>
      <c r="C93" s="55"/>
      <c r="D93" s="56"/>
      <c r="E93" s="57"/>
      <c r="F93" s="56"/>
      <c r="G93" s="57"/>
      <c r="H93" s="56"/>
      <c r="I93" s="56"/>
      <c r="J93" s="56"/>
    </row>
    <row r="94" spans="1:10" s="58" customFormat="1" ht="12.75">
      <c r="A94" s="51">
        <v>32991</v>
      </c>
      <c r="B94" s="54"/>
      <c r="C94" s="55" t="s">
        <v>62</v>
      </c>
      <c r="D94" s="56">
        <v>3000</v>
      </c>
      <c r="E94" s="57"/>
      <c r="F94" s="56"/>
      <c r="G94" s="57"/>
      <c r="H94" s="56"/>
      <c r="I94" s="56">
        <v>2000</v>
      </c>
      <c r="J94" s="56">
        <f>(D94+H94-I94)</f>
        <v>1000</v>
      </c>
    </row>
    <row r="95" spans="1:10" s="58" customFormat="1" ht="12.75">
      <c r="A95" s="51">
        <v>32999</v>
      </c>
      <c r="B95" s="54"/>
      <c r="C95" s="55" t="s">
        <v>43</v>
      </c>
      <c r="D95" s="56">
        <v>2500</v>
      </c>
      <c r="E95" s="57"/>
      <c r="F95" s="56"/>
      <c r="G95" s="57"/>
      <c r="H95" s="56"/>
      <c r="I95" s="56"/>
      <c r="J95" s="56">
        <f>(D95+H95-I95)</f>
        <v>2500</v>
      </c>
    </row>
    <row r="96" spans="1:10" s="58" customFormat="1" ht="12.75">
      <c r="A96" s="66"/>
      <c r="B96" s="67"/>
      <c r="C96" s="68"/>
      <c r="D96" s="69"/>
      <c r="E96" s="70"/>
      <c r="F96" s="69"/>
      <c r="G96" s="70"/>
      <c r="H96" s="69"/>
      <c r="I96" s="69"/>
      <c r="J96" s="56"/>
    </row>
    <row r="97" spans="1:10" s="58" customFormat="1" ht="12.75">
      <c r="A97" s="80">
        <v>34311</v>
      </c>
      <c r="B97" s="81"/>
      <c r="C97" s="82" t="s">
        <v>30</v>
      </c>
      <c r="D97" s="83">
        <v>5000</v>
      </c>
      <c r="E97" s="84"/>
      <c r="F97" s="83"/>
      <c r="G97" s="84"/>
      <c r="H97" s="83"/>
      <c r="I97" s="83"/>
      <c r="J97" s="60">
        <f>(D97+H97-I97)</f>
        <v>5000</v>
      </c>
    </row>
    <row r="98" spans="1:10" s="58" customFormat="1" ht="12.75">
      <c r="A98" s="51"/>
      <c r="B98" s="54"/>
      <c r="C98" s="50"/>
      <c r="D98" s="57"/>
      <c r="E98" s="65"/>
      <c r="F98" s="65"/>
      <c r="G98" s="65"/>
      <c r="H98" s="56"/>
      <c r="I98" s="56"/>
      <c r="J98" s="71"/>
    </row>
    <row r="99" spans="1:10" s="58" customFormat="1" ht="12.75">
      <c r="A99" s="52"/>
      <c r="B99" s="52"/>
      <c r="C99" s="72" t="s">
        <v>45</v>
      </c>
      <c r="D99" s="73">
        <f>SUM(D100:D103)</f>
        <v>61000</v>
      </c>
      <c r="E99" s="73">
        <f>SUM(E102:E103)</f>
        <v>0</v>
      </c>
      <c r="F99" s="73">
        <f>SUM(F102:F103)</f>
        <v>0</v>
      </c>
      <c r="G99" s="73">
        <f>SUM(G102:G103)</f>
        <v>0</v>
      </c>
      <c r="H99" s="73">
        <f>SUM(H100:H103)</f>
        <v>9500</v>
      </c>
      <c r="I99" s="73">
        <f>SUM(I100:I103)</f>
        <v>0</v>
      </c>
      <c r="J99" s="85">
        <f>(D99+H99-I99)</f>
        <v>70500</v>
      </c>
    </row>
    <row r="100" spans="1:10" s="58" customFormat="1" ht="12.75">
      <c r="A100" s="52">
        <v>32241</v>
      </c>
      <c r="B100" s="52"/>
      <c r="C100" s="74" t="s">
        <v>105</v>
      </c>
      <c r="D100" s="78">
        <v>1000</v>
      </c>
      <c r="E100" s="91"/>
      <c r="F100" s="91"/>
      <c r="G100" s="91"/>
      <c r="H100" s="78"/>
      <c r="I100" s="56"/>
      <c r="J100" s="56">
        <f>(D100+H100-I100)</f>
        <v>1000</v>
      </c>
    </row>
    <row r="101" spans="1:10" s="58" customFormat="1" ht="12.75">
      <c r="A101" s="52">
        <v>32242</v>
      </c>
      <c r="B101" s="52"/>
      <c r="C101" s="74" t="s">
        <v>106</v>
      </c>
      <c r="D101" s="78">
        <v>0</v>
      </c>
      <c r="E101" s="91"/>
      <c r="F101" s="91"/>
      <c r="G101" s="91"/>
      <c r="H101" s="78"/>
      <c r="I101" s="56"/>
      <c r="J101" s="56">
        <f>(D101+H101-I101)</f>
        <v>0</v>
      </c>
    </row>
    <row r="102" spans="1:10" s="58" customFormat="1" ht="12.75">
      <c r="A102" s="52">
        <v>32321</v>
      </c>
      <c r="B102" s="77"/>
      <c r="C102" s="74" t="s">
        <v>87</v>
      </c>
      <c r="D102" s="78">
        <v>40000</v>
      </c>
      <c r="E102" s="75"/>
      <c r="F102" s="75"/>
      <c r="G102" s="75"/>
      <c r="H102" s="78">
        <v>9500</v>
      </c>
      <c r="I102" s="56"/>
      <c r="J102" s="56">
        <f>(D102+H102-I102)</f>
        <v>49500</v>
      </c>
    </row>
    <row r="103" spans="1:10" s="58" customFormat="1" ht="12.75">
      <c r="A103" s="52">
        <v>32322</v>
      </c>
      <c r="B103" s="77"/>
      <c r="C103" s="74" t="s">
        <v>88</v>
      </c>
      <c r="D103" s="78">
        <v>20000</v>
      </c>
      <c r="E103" s="75"/>
      <c r="F103" s="75"/>
      <c r="G103" s="75"/>
      <c r="H103" s="78"/>
      <c r="I103" s="79"/>
      <c r="J103" s="76">
        <f>(D103+H103-I103)</f>
        <v>20000</v>
      </c>
    </row>
    <row r="104" spans="1:10" ht="12.75">
      <c r="A104" s="31"/>
      <c r="B104" s="29"/>
      <c r="C104" s="31"/>
      <c r="D104" s="25"/>
      <c r="E104" s="25"/>
      <c r="F104" s="25"/>
      <c r="G104" s="25"/>
      <c r="H104" s="25"/>
      <c r="I104" s="25"/>
      <c r="J104" s="25"/>
    </row>
    <row r="105" spans="1:10" ht="12.75">
      <c r="A105" s="31"/>
      <c r="B105" s="29"/>
      <c r="C105" s="62" t="s">
        <v>89</v>
      </c>
      <c r="D105" s="18">
        <f aca="true" t="shared" si="8" ref="D105:I105">SUM(D106:D114)</f>
        <v>35000</v>
      </c>
      <c r="E105" s="18">
        <f t="shared" si="8"/>
        <v>0</v>
      </c>
      <c r="F105" s="18">
        <f t="shared" si="8"/>
        <v>0</v>
      </c>
      <c r="G105" s="18">
        <f t="shared" si="8"/>
        <v>0</v>
      </c>
      <c r="H105" s="18">
        <f t="shared" si="8"/>
        <v>15000</v>
      </c>
      <c r="I105" s="18">
        <f t="shared" si="8"/>
        <v>15000</v>
      </c>
      <c r="J105" s="18">
        <f>(D105+H105-I105)</f>
        <v>35000</v>
      </c>
    </row>
    <row r="106" spans="1:10" ht="12.75">
      <c r="A106" s="51">
        <v>32999</v>
      </c>
      <c r="B106" s="29"/>
      <c r="C106" s="51" t="s">
        <v>90</v>
      </c>
      <c r="D106" s="25">
        <v>5000</v>
      </c>
      <c r="E106" s="25"/>
      <c r="F106" s="25"/>
      <c r="G106" s="25"/>
      <c r="H106" s="25"/>
      <c r="I106" s="25">
        <v>5000</v>
      </c>
      <c r="J106" s="25">
        <f>(D106+H106-I106)</f>
        <v>0</v>
      </c>
    </row>
    <row r="107" spans="1:10" ht="12.75">
      <c r="A107" s="51">
        <v>32359</v>
      </c>
      <c r="B107" s="29"/>
      <c r="C107" s="51" t="s">
        <v>90</v>
      </c>
      <c r="D107" s="25">
        <v>0</v>
      </c>
      <c r="E107" s="25"/>
      <c r="F107" s="25"/>
      <c r="G107" s="25"/>
      <c r="H107" s="25">
        <v>5000</v>
      </c>
      <c r="I107" s="25"/>
      <c r="J107" s="25">
        <f>(D107+H107-I107)</f>
        <v>5000</v>
      </c>
    </row>
    <row r="108" spans="1:10" ht="12.75">
      <c r="A108" s="51">
        <v>32359</v>
      </c>
      <c r="B108" s="29"/>
      <c r="C108" s="51" t="s">
        <v>91</v>
      </c>
      <c r="D108" s="25">
        <v>20000</v>
      </c>
      <c r="E108" s="25"/>
      <c r="F108" s="25"/>
      <c r="G108" s="25"/>
      <c r="H108" s="25"/>
      <c r="I108" s="25"/>
      <c r="J108" s="25">
        <f>(D108+H108-I6)</f>
        <v>20000</v>
      </c>
    </row>
    <row r="109" spans="1:10" ht="15" customHeight="1">
      <c r="A109" s="51">
        <v>32412</v>
      </c>
      <c r="B109" s="29"/>
      <c r="C109" s="51" t="s">
        <v>100</v>
      </c>
      <c r="D109" s="25">
        <v>5000</v>
      </c>
      <c r="E109" s="25"/>
      <c r="F109" s="25"/>
      <c r="G109" s="25"/>
      <c r="H109" s="25"/>
      <c r="I109" s="25">
        <v>5000</v>
      </c>
      <c r="J109" s="25">
        <f aca="true" t="shared" si="9" ref="J109:J114">(D109+H109-I109)</f>
        <v>0</v>
      </c>
    </row>
    <row r="110" spans="1:10" ht="15" customHeight="1">
      <c r="A110" s="51">
        <v>32359</v>
      </c>
      <c r="B110" s="29"/>
      <c r="C110" s="51" t="s">
        <v>100</v>
      </c>
      <c r="D110" s="25">
        <v>0</v>
      </c>
      <c r="E110" s="25"/>
      <c r="F110" s="25"/>
      <c r="G110" s="25"/>
      <c r="H110" s="25">
        <v>2500</v>
      </c>
      <c r="I110" s="25"/>
      <c r="J110" s="25">
        <f t="shared" si="9"/>
        <v>2500</v>
      </c>
    </row>
    <row r="111" spans="1:10" ht="15" customHeight="1">
      <c r="A111" s="51">
        <v>32391</v>
      </c>
      <c r="B111" s="29"/>
      <c r="C111" s="51" t="s">
        <v>100</v>
      </c>
      <c r="D111" s="25">
        <v>0</v>
      </c>
      <c r="E111" s="25"/>
      <c r="F111" s="25"/>
      <c r="G111" s="25"/>
      <c r="H111" s="25">
        <v>2500</v>
      </c>
      <c r="I111" s="25"/>
      <c r="J111" s="25">
        <f t="shared" si="9"/>
        <v>2500</v>
      </c>
    </row>
    <row r="112" spans="1:10" ht="15" customHeight="1">
      <c r="A112" s="51">
        <v>32931</v>
      </c>
      <c r="B112" s="29"/>
      <c r="C112" s="51" t="s">
        <v>118</v>
      </c>
      <c r="D112" s="25">
        <v>5000</v>
      </c>
      <c r="E112" s="25"/>
      <c r="F112" s="25"/>
      <c r="G112" s="25"/>
      <c r="H112" s="25"/>
      <c r="I112" s="25">
        <v>5000</v>
      </c>
      <c r="J112" s="25">
        <f t="shared" si="9"/>
        <v>0</v>
      </c>
    </row>
    <row r="113" spans="1:10" ht="15" customHeight="1">
      <c r="A113" s="51">
        <v>32359</v>
      </c>
      <c r="B113" s="29"/>
      <c r="C113" s="51" t="s">
        <v>118</v>
      </c>
      <c r="D113" s="25">
        <v>0</v>
      </c>
      <c r="E113" s="25"/>
      <c r="F113" s="25"/>
      <c r="G113" s="25"/>
      <c r="H113" s="25">
        <v>3125</v>
      </c>
      <c r="I113" s="25"/>
      <c r="J113" s="25">
        <f t="shared" si="9"/>
        <v>3125</v>
      </c>
    </row>
    <row r="114" spans="1:10" ht="15" customHeight="1">
      <c r="A114" s="51">
        <v>32391</v>
      </c>
      <c r="B114" s="29"/>
      <c r="C114" s="51" t="s">
        <v>118</v>
      </c>
      <c r="D114" s="25">
        <v>0</v>
      </c>
      <c r="E114" s="25"/>
      <c r="F114" s="25"/>
      <c r="G114" s="25"/>
      <c r="H114" s="25">
        <v>1875</v>
      </c>
      <c r="I114" s="25"/>
      <c r="J114" s="25">
        <f t="shared" si="9"/>
        <v>1875</v>
      </c>
    </row>
    <row r="115" spans="1:10" ht="15" customHeight="1">
      <c r="A115" s="31"/>
      <c r="B115" s="29"/>
      <c r="C115" s="31"/>
      <c r="D115" s="25"/>
      <c r="E115" s="25"/>
      <c r="F115" s="25"/>
      <c r="G115" s="25"/>
      <c r="H115" s="25"/>
      <c r="I115" s="25"/>
      <c r="J115" s="25"/>
    </row>
    <row r="116" spans="1:10" ht="15" customHeight="1">
      <c r="A116" s="31"/>
      <c r="B116" s="31"/>
      <c r="C116" s="19" t="s">
        <v>8</v>
      </c>
      <c r="D116" s="18"/>
      <c r="E116" s="18"/>
      <c r="F116" s="25"/>
      <c r="G116" s="25"/>
      <c r="H116" s="18"/>
      <c r="I116" s="18"/>
      <c r="J116" s="18"/>
    </row>
    <row r="117" spans="1:10" ht="15" customHeight="1">
      <c r="A117" s="31"/>
      <c r="B117" s="31"/>
      <c r="C117" s="19" t="s">
        <v>99</v>
      </c>
      <c r="D117" s="18">
        <f aca="true" t="shared" si="10" ref="D117:I117">SUM(D118:D122)</f>
        <v>5000</v>
      </c>
      <c r="E117" s="18">
        <f t="shared" si="10"/>
        <v>0</v>
      </c>
      <c r="F117" s="18">
        <f t="shared" si="10"/>
        <v>0</v>
      </c>
      <c r="G117" s="18">
        <f t="shared" si="10"/>
        <v>0</v>
      </c>
      <c r="H117" s="18">
        <f t="shared" si="10"/>
        <v>4000</v>
      </c>
      <c r="I117" s="18">
        <f t="shared" si="10"/>
        <v>4000</v>
      </c>
      <c r="J117" s="18">
        <f aca="true" t="shared" si="11" ref="J117:J122">(D117+H117-I117)</f>
        <v>5000</v>
      </c>
    </row>
    <row r="118" spans="1:10" ht="15" customHeight="1">
      <c r="A118" s="40">
        <v>42211</v>
      </c>
      <c r="B118" s="41"/>
      <c r="C118" s="40" t="s">
        <v>40</v>
      </c>
      <c r="D118" s="38">
        <v>1000</v>
      </c>
      <c r="E118" s="38"/>
      <c r="F118" s="38"/>
      <c r="G118" s="38"/>
      <c r="H118" s="25">
        <v>4000</v>
      </c>
      <c r="I118" s="25"/>
      <c r="J118" s="25">
        <f t="shared" si="11"/>
        <v>5000</v>
      </c>
    </row>
    <row r="119" spans="1:10" ht="15" customHeight="1">
      <c r="A119" s="40">
        <v>42212</v>
      </c>
      <c r="B119" s="41"/>
      <c r="C119" s="40" t="s">
        <v>107</v>
      </c>
      <c r="D119" s="38">
        <v>0</v>
      </c>
      <c r="E119" s="38"/>
      <c r="F119" s="38"/>
      <c r="G119" s="38"/>
      <c r="H119" s="25"/>
      <c r="I119" s="25"/>
      <c r="J119" s="25">
        <f t="shared" si="11"/>
        <v>0</v>
      </c>
    </row>
    <row r="120" spans="1:10" ht="12.75">
      <c r="A120" s="31">
        <v>42231</v>
      </c>
      <c r="B120" s="29"/>
      <c r="C120" s="31" t="s">
        <v>110</v>
      </c>
      <c r="D120" s="38">
        <v>0</v>
      </c>
      <c r="E120" s="39"/>
      <c r="F120" s="39"/>
      <c r="G120" s="39"/>
      <c r="H120" s="25"/>
      <c r="I120" s="25"/>
      <c r="J120" s="25">
        <f t="shared" si="11"/>
        <v>0</v>
      </c>
    </row>
    <row r="121" spans="1:10" ht="12.75">
      <c r="A121" s="51">
        <v>42273</v>
      </c>
      <c r="B121" s="54"/>
      <c r="C121" s="51" t="s">
        <v>111</v>
      </c>
      <c r="D121" s="56">
        <v>4000</v>
      </c>
      <c r="E121" s="56"/>
      <c r="F121" s="56"/>
      <c r="G121" s="56"/>
      <c r="H121" s="56"/>
      <c r="I121" s="56">
        <v>4000</v>
      </c>
      <c r="J121" s="56">
        <f t="shared" si="11"/>
        <v>0</v>
      </c>
    </row>
    <row r="122" spans="1:10" ht="12.75">
      <c r="A122" s="51">
        <v>42219</v>
      </c>
      <c r="B122" s="54"/>
      <c r="C122" s="51" t="s">
        <v>33</v>
      </c>
      <c r="D122" s="56">
        <v>0</v>
      </c>
      <c r="E122" s="56"/>
      <c r="F122" s="56"/>
      <c r="G122" s="56"/>
      <c r="H122" s="56"/>
      <c r="I122" s="56"/>
      <c r="J122" s="56">
        <f t="shared" si="11"/>
        <v>0</v>
      </c>
    </row>
    <row r="123" spans="1:10" ht="12.75">
      <c r="A123" s="35"/>
      <c r="B123" s="36"/>
      <c r="C123" s="35"/>
      <c r="D123" s="42"/>
      <c r="E123" s="43"/>
      <c r="F123" s="43"/>
      <c r="G123" s="43"/>
      <c r="H123" s="37"/>
      <c r="I123" s="37"/>
      <c r="J123" s="37"/>
    </row>
    <row r="124" ht="12.75">
      <c r="I124" s="3" t="s">
        <v>32</v>
      </c>
    </row>
    <row r="126" ht="12.75">
      <c r="I126" s="3" t="s">
        <v>93</v>
      </c>
    </row>
    <row r="129" spans="1:5" ht="12.75">
      <c r="A129" s="3"/>
      <c r="B129" s="3"/>
      <c r="C129" s="3"/>
      <c r="D129" s="3"/>
      <c r="E129" s="3"/>
    </row>
    <row r="130" spans="1:10" ht="14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s="58" customFormat="1" ht="14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s="58" customFormat="1" ht="14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14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 ht="14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ht="14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4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ht="14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 ht="14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9" ht="14.25">
      <c r="A139" s="3"/>
      <c r="B139" s="3"/>
      <c r="C139" s="3"/>
      <c r="D139" s="3"/>
      <c r="E139" s="3"/>
      <c r="I139" s="53"/>
    </row>
    <row r="140" spans="1:5" ht="19.5" customHeight="1">
      <c r="A140" s="3"/>
      <c r="B140" s="3"/>
      <c r="C140" s="3"/>
      <c r="D140" s="3"/>
      <c r="E140" s="3"/>
    </row>
    <row r="141" spans="1:5" ht="19.5" customHeight="1">
      <c r="A141" s="3"/>
      <c r="B141" s="3"/>
      <c r="C141" s="3"/>
      <c r="D141" s="3"/>
      <c r="E141" s="3"/>
    </row>
    <row r="142" spans="1:5" ht="19.5" customHeight="1">
      <c r="A142" s="3"/>
      <c r="B142" s="3"/>
      <c r="C142" s="3"/>
      <c r="D142" s="3"/>
      <c r="E142" s="3"/>
    </row>
    <row r="143" spans="1:5" ht="19.5" customHeight="1">
      <c r="A143" s="3"/>
      <c r="B143" s="3"/>
      <c r="C143" s="3"/>
      <c r="D143" s="3"/>
      <c r="E143" s="3"/>
    </row>
    <row r="144" s="3" customFormat="1" ht="19.5" customHeight="1">
      <c r="K144" s="2"/>
    </row>
    <row r="145" s="3" customFormat="1" ht="19.5" customHeight="1">
      <c r="K145" s="2"/>
    </row>
    <row r="146" s="3" customFormat="1" ht="19.5" customHeight="1">
      <c r="K146" s="2"/>
    </row>
    <row r="147" s="3" customFormat="1" ht="19.5" customHeight="1">
      <c r="K147" s="2"/>
    </row>
    <row r="148" s="3" customFormat="1" ht="12.75">
      <c r="K148" s="2"/>
    </row>
    <row r="149" s="3" customFormat="1" ht="12.75">
      <c r="K149" s="2"/>
    </row>
    <row r="150" s="3" customFormat="1" ht="12.75">
      <c r="K150" s="2"/>
    </row>
    <row r="151" s="3" customFormat="1" ht="12.75">
      <c r="K151" s="2"/>
    </row>
    <row r="152" spans="1:11" s="3" customFormat="1" ht="12.75">
      <c r="A152" s="2"/>
      <c r="B152" s="2"/>
      <c r="C152" s="2"/>
      <c r="D152" s="2"/>
      <c r="E152" s="2"/>
      <c r="K152" s="2"/>
    </row>
    <row r="153" spans="1:11" s="3" customFormat="1" ht="12.75">
      <c r="A153" s="2"/>
      <c r="B153" s="2"/>
      <c r="C153" s="2"/>
      <c r="D153" s="2"/>
      <c r="E153" s="2"/>
      <c r="K153" s="2"/>
    </row>
    <row r="154" spans="1:11" s="3" customFormat="1" ht="12.75">
      <c r="A154" s="2"/>
      <c r="B154" s="2"/>
      <c r="C154" s="2"/>
      <c r="D154" s="2"/>
      <c r="E154" s="2"/>
      <c r="K154" s="2"/>
    </row>
    <row r="155" spans="1:11" s="3" customFormat="1" ht="12.75">
      <c r="A155" s="2"/>
      <c r="B155" s="2"/>
      <c r="C155" s="2"/>
      <c r="D155" s="2"/>
      <c r="E155" s="2"/>
      <c r="K155" s="2"/>
    </row>
    <row r="156" spans="1:11" s="3" customFormat="1" ht="12.75">
      <c r="A156" s="2"/>
      <c r="B156" s="2"/>
      <c r="C156" s="2"/>
      <c r="D156" s="2"/>
      <c r="E156" s="2"/>
      <c r="K156" s="2"/>
    </row>
    <row r="157" spans="1:11" s="3" customFormat="1" ht="12.75">
      <c r="A157" s="2"/>
      <c r="B157" s="2"/>
      <c r="C157" s="2"/>
      <c r="D157" s="2"/>
      <c r="E157" s="2"/>
      <c r="K157" s="2"/>
    </row>
    <row r="158" spans="1:11" s="3" customFormat="1" ht="12.75">
      <c r="A158" s="2"/>
      <c r="B158" s="2"/>
      <c r="C158" s="2"/>
      <c r="D158" s="2"/>
      <c r="E158" s="2"/>
      <c r="K158" s="2"/>
    </row>
    <row r="159" spans="1:11" s="3" customFormat="1" ht="12.75">
      <c r="A159" s="2"/>
      <c r="B159" s="2"/>
      <c r="C159" s="2"/>
      <c r="D159" s="2"/>
      <c r="E159" s="2"/>
      <c r="K159" s="2"/>
    </row>
    <row r="160" spans="1:11" s="3" customFormat="1" ht="12.75">
      <c r="A160" s="2"/>
      <c r="B160" s="2"/>
      <c r="C160" s="2"/>
      <c r="D160" s="2"/>
      <c r="E160" s="2"/>
      <c r="K160" s="2"/>
    </row>
    <row r="161" spans="1:11" s="3" customFormat="1" ht="12.75">
      <c r="A161" s="2"/>
      <c r="B161" s="2"/>
      <c r="C161" s="2"/>
      <c r="D161" s="2"/>
      <c r="E161" s="2"/>
      <c r="K161" s="2"/>
    </row>
  </sheetData>
  <sheetProtection/>
  <mergeCells count="4">
    <mergeCell ref="A5:C5"/>
    <mergeCell ref="A6:J6"/>
    <mergeCell ref="A7:J7"/>
    <mergeCell ref="A8:J8"/>
  </mergeCells>
  <printOptions/>
  <pageMargins left="0.53" right="0.5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28125" style="2" customWidth="1"/>
    <col min="2" max="2" width="8.7109375" style="2" customWidth="1"/>
    <col min="3" max="3" width="48.421875" style="2" customWidth="1"/>
    <col min="4" max="4" width="14.140625" style="2" customWidth="1"/>
    <col min="5" max="5" width="10.57421875" style="2" hidden="1" customWidth="1"/>
    <col min="6" max="6" width="0.2890625" style="3" hidden="1" customWidth="1"/>
    <col min="7" max="7" width="1.57421875" style="3" hidden="1" customWidth="1"/>
    <col min="8" max="9" width="14.140625" style="3" customWidth="1"/>
    <col min="10" max="10" width="15.28125" style="3" customWidth="1"/>
    <col min="11" max="16384" width="9.140625" style="2" customWidth="1"/>
  </cols>
  <sheetData>
    <row r="1" spans="1:3" ht="12.75">
      <c r="A1" s="1" t="s">
        <v>77</v>
      </c>
      <c r="B1" s="1"/>
      <c r="C1" s="1"/>
    </row>
    <row r="2" spans="1:3" ht="12.75">
      <c r="A2" s="86" t="s">
        <v>78</v>
      </c>
      <c r="B2" s="86"/>
      <c r="C2" s="1"/>
    </row>
    <row r="3" spans="1:3" ht="12.75">
      <c r="A3" s="1" t="s">
        <v>0</v>
      </c>
      <c r="B3" s="1"/>
      <c r="C3" s="1"/>
    </row>
    <row r="4" spans="1:3" ht="18" customHeight="1">
      <c r="A4" s="1" t="s">
        <v>141</v>
      </c>
      <c r="B4" s="44"/>
      <c r="C4" s="44"/>
    </row>
    <row r="5" spans="1:8" ht="15.75">
      <c r="A5" s="96" t="s">
        <v>140</v>
      </c>
      <c r="B5" s="96"/>
      <c r="C5" s="96"/>
      <c r="D5" s="4"/>
      <c r="E5" s="4"/>
      <c r="F5" s="5"/>
      <c r="G5" s="5"/>
      <c r="H5" s="5"/>
    </row>
    <row r="6" spans="1:10" ht="15.75">
      <c r="A6" s="97" t="s">
        <v>74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115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98</v>
      </c>
      <c r="B8" s="97"/>
      <c r="C8" s="97"/>
      <c r="D8" s="97"/>
      <c r="E8" s="97"/>
      <c r="F8" s="97"/>
      <c r="G8" s="97"/>
      <c r="H8" s="97"/>
      <c r="I8" s="97"/>
      <c r="J8" s="97"/>
    </row>
    <row r="9" spans="1:8" ht="19.5" customHeight="1">
      <c r="A9" s="1"/>
      <c r="B9" s="1"/>
      <c r="C9" s="1"/>
      <c r="D9" s="4"/>
      <c r="E9" s="4"/>
      <c r="F9" s="5"/>
      <c r="G9" s="5"/>
      <c r="H9" s="5"/>
    </row>
    <row r="10" spans="1:10" ht="15.75">
      <c r="A10" s="45" t="s">
        <v>34</v>
      </c>
      <c r="B10" s="46" t="s">
        <v>36</v>
      </c>
      <c r="C10" s="47" t="s">
        <v>35</v>
      </c>
      <c r="D10" s="9" t="s">
        <v>1</v>
      </c>
      <c r="E10" s="6" t="s">
        <v>2</v>
      </c>
      <c r="F10" s="7" t="s">
        <v>3</v>
      </c>
      <c r="G10" s="8" t="s">
        <v>4</v>
      </c>
      <c r="H10" s="10" t="s">
        <v>5</v>
      </c>
      <c r="I10" s="9" t="s">
        <v>6</v>
      </c>
      <c r="J10" s="9" t="s">
        <v>37</v>
      </c>
    </row>
    <row r="11" spans="1:11" ht="12.75">
      <c r="A11" s="11"/>
      <c r="B11" s="12"/>
      <c r="C11" s="26"/>
      <c r="D11" s="14" t="s">
        <v>116</v>
      </c>
      <c r="E11" s="13"/>
      <c r="F11" s="7"/>
      <c r="G11" s="8"/>
      <c r="H11" s="15"/>
      <c r="I11" s="48"/>
      <c r="J11" s="14" t="s">
        <v>116</v>
      </c>
      <c r="K11" s="49"/>
    </row>
    <row r="12" spans="1:7" ht="12.75" hidden="1">
      <c r="A12" s="16"/>
      <c r="B12" s="16"/>
      <c r="C12" s="17"/>
      <c r="D12" s="13"/>
      <c r="E12" s="13"/>
      <c r="F12" s="18"/>
      <c r="G12" s="18"/>
    </row>
    <row r="13" spans="1:10" ht="27" customHeight="1">
      <c r="A13" s="19"/>
      <c r="B13" s="19"/>
      <c r="C13" s="20" t="s">
        <v>76</v>
      </c>
      <c r="D13" s="21">
        <f aca="true" t="shared" si="0" ref="D13:I13">SUM(D14:D16)</f>
        <v>1106000</v>
      </c>
      <c r="E13" s="21" t="e">
        <f t="shared" si="0"/>
        <v>#REF!</v>
      </c>
      <c r="F13" s="21" t="e">
        <f t="shared" si="0"/>
        <v>#REF!</v>
      </c>
      <c r="G13" s="21" t="e">
        <f t="shared" si="0"/>
        <v>#REF!</v>
      </c>
      <c r="H13" s="21">
        <f t="shared" si="0"/>
        <v>117000</v>
      </c>
      <c r="I13" s="21">
        <f t="shared" si="0"/>
        <v>156000</v>
      </c>
      <c r="J13" s="21">
        <f>SUM(D13+H13-I13)</f>
        <v>1067000</v>
      </c>
    </row>
    <row r="14" spans="1:10" ht="12.75">
      <c r="A14" s="11"/>
      <c r="B14" s="26" t="s">
        <v>7</v>
      </c>
      <c r="C14" s="23" t="s">
        <v>8</v>
      </c>
      <c r="D14" s="24">
        <f>SUM(D132)</f>
        <v>3000</v>
      </c>
      <c r="E14" s="24" t="e">
        <f>SUM(#REF!)</f>
        <v>#REF!</v>
      </c>
      <c r="F14" s="24" t="e">
        <f>SUM(#REF!)</f>
        <v>#REF!</v>
      </c>
      <c r="G14" s="24" t="e">
        <f>SUM(#REF!)</f>
        <v>#REF!</v>
      </c>
      <c r="H14" s="24">
        <f>SUM(H132)</f>
        <v>3000</v>
      </c>
      <c r="I14" s="24">
        <f>SUM(I132)</f>
        <v>0</v>
      </c>
      <c r="J14" s="24">
        <f>SUM(D14+H14-I14)</f>
        <v>6000</v>
      </c>
    </row>
    <row r="15" spans="1:10" ht="12.75">
      <c r="A15" s="11"/>
      <c r="B15" s="26" t="s">
        <v>9</v>
      </c>
      <c r="C15" s="23" t="s">
        <v>10</v>
      </c>
      <c r="D15" s="24">
        <f>SUM(D117)</f>
        <v>90000</v>
      </c>
      <c r="E15" s="24">
        <f>SUM(E118:E129)</f>
        <v>0</v>
      </c>
      <c r="F15" s="24">
        <f>SUM(F118:F129)</f>
        <v>0</v>
      </c>
      <c r="G15" s="24">
        <f>SUM(G118:G129)</f>
        <v>0</v>
      </c>
      <c r="H15" s="24">
        <f>SUM(H117)</f>
        <v>0</v>
      </c>
      <c r="I15" s="24">
        <f>SUM(I117)</f>
        <v>0</v>
      </c>
      <c r="J15" s="24">
        <f>SUM(D15+H15-I15)</f>
        <v>90000</v>
      </c>
    </row>
    <row r="16" spans="1:10" ht="12.75">
      <c r="A16" s="11">
        <v>3</v>
      </c>
      <c r="B16" s="26" t="s">
        <v>11</v>
      </c>
      <c r="C16" s="27" t="s">
        <v>12</v>
      </c>
      <c r="D16" s="28">
        <f>SUM(D18+D31+D109+D110+D113)</f>
        <v>1013000</v>
      </c>
      <c r="E16" s="28">
        <f>SUM(E18+E31+E109+E113)</f>
        <v>0</v>
      </c>
      <c r="F16" s="28">
        <f>SUM(F18+F31+F109+F113)</f>
        <v>0</v>
      </c>
      <c r="G16" s="28">
        <f>SUM(G18+G31+G109+G113)</f>
        <v>0</v>
      </c>
      <c r="H16" s="28">
        <f>SUM(H18+H31+H108+H113)</f>
        <v>114000</v>
      </c>
      <c r="I16" s="28">
        <f>SUM(I18+I31+I109+I111+I129)</f>
        <v>156000</v>
      </c>
      <c r="J16" s="28">
        <f>SUM(D16+H16-I16)</f>
        <v>971000</v>
      </c>
    </row>
    <row r="17" spans="1:10" ht="12.75">
      <c r="A17" s="11"/>
      <c r="B17" s="26"/>
      <c r="C17" s="27"/>
      <c r="D17" s="28"/>
      <c r="E17" s="22"/>
      <c r="F17" s="18"/>
      <c r="G17" s="22"/>
      <c r="H17" s="18"/>
      <c r="I17" s="18"/>
      <c r="J17" s="18"/>
    </row>
    <row r="18" spans="1:10" ht="12.75">
      <c r="A18" s="19">
        <v>31</v>
      </c>
      <c r="B18" s="34"/>
      <c r="C18" s="30" t="s">
        <v>38</v>
      </c>
      <c r="D18" s="18">
        <f aca="true" t="shared" si="1" ref="D18:I18">SUM(D19:D29)</f>
        <v>154000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>SUM(H19:H29)</f>
        <v>23000</v>
      </c>
      <c r="I18" s="18">
        <f t="shared" si="1"/>
        <v>0</v>
      </c>
      <c r="J18" s="18">
        <f>SUM(J19:J29)</f>
        <v>177000</v>
      </c>
    </row>
    <row r="19" spans="1:10" ht="12.75">
      <c r="A19" s="31">
        <v>31111</v>
      </c>
      <c r="B19" s="29"/>
      <c r="C19" s="32" t="s">
        <v>13</v>
      </c>
      <c r="D19" s="25">
        <v>8500</v>
      </c>
      <c r="E19" s="33"/>
      <c r="F19" s="25"/>
      <c r="G19" s="33"/>
      <c r="H19" s="25"/>
      <c r="I19" s="25"/>
      <c r="J19" s="25">
        <f>(D19+H19-I19)</f>
        <v>8500</v>
      </c>
    </row>
    <row r="20" spans="1:10" ht="12.75">
      <c r="A20" s="31">
        <v>31111</v>
      </c>
      <c r="B20" s="29"/>
      <c r="C20" s="32" t="s">
        <v>120</v>
      </c>
      <c r="D20" s="25">
        <v>117000</v>
      </c>
      <c r="E20" s="33"/>
      <c r="F20" s="25"/>
      <c r="G20" s="33"/>
      <c r="H20" s="25">
        <v>20000</v>
      </c>
      <c r="I20" s="25"/>
      <c r="J20" s="25">
        <f>(D20+H20-I20)</f>
        <v>137000</v>
      </c>
    </row>
    <row r="21" spans="1:10" s="58" customFormat="1" ht="12.75">
      <c r="A21" s="51">
        <v>31212</v>
      </c>
      <c r="B21" s="54"/>
      <c r="C21" s="55" t="s">
        <v>48</v>
      </c>
      <c r="D21" s="56">
        <v>0</v>
      </c>
      <c r="E21" s="57"/>
      <c r="F21" s="56"/>
      <c r="G21" s="57"/>
      <c r="H21" s="56">
        <v>3000</v>
      </c>
      <c r="I21" s="56"/>
      <c r="J21" s="56">
        <f>(D21+H21-I21)</f>
        <v>3000</v>
      </c>
    </row>
    <row r="22" spans="1:10" s="58" customFormat="1" ht="12.75">
      <c r="A22" s="51">
        <v>31213</v>
      </c>
      <c r="B22" s="54"/>
      <c r="C22" s="55" t="s">
        <v>121</v>
      </c>
      <c r="D22" s="56">
        <v>2000</v>
      </c>
      <c r="E22" s="57"/>
      <c r="F22" s="56"/>
      <c r="G22" s="57"/>
      <c r="H22" s="56"/>
      <c r="I22" s="56"/>
      <c r="J22" s="56">
        <f>(D22+H22-I22)</f>
        <v>2000</v>
      </c>
    </row>
    <row r="23" spans="1:10" s="58" customFormat="1" ht="12.75">
      <c r="A23" s="51">
        <v>31215</v>
      </c>
      <c r="B23" s="54"/>
      <c r="C23" s="55" t="s">
        <v>92</v>
      </c>
      <c r="D23" s="56">
        <v>0</v>
      </c>
      <c r="E23" s="57"/>
      <c r="F23" s="56"/>
      <c r="G23" s="57"/>
      <c r="H23" s="56"/>
      <c r="I23" s="56"/>
      <c r="J23" s="56">
        <f>(D23+H23-I23)</f>
        <v>0</v>
      </c>
    </row>
    <row r="24" spans="1:10" s="58" customFormat="1" ht="12.75">
      <c r="A24" s="51">
        <v>31216</v>
      </c>
      <c r="B24" s="54"/>
      <c r="C24" s="55" t="s">
        <v>122</v>
      </c>
      <c r="D24" s="56">
        <v>2000</v>
      </c>
      <c r="E24" s="57"/>
      <c r="F24" s="56"/>
      <c r="G24" s="57"/>
      <c r="H24" s="56"/>
      <c r="I24" s="56"/>
      <c r="J24" s="56">
        <f>(D24+H24+I24)</f>
        <v>2000</v>
      </c>
    </row>
    <row r="25" spans="1:10" s="58" customFormat="1" ht="12.75">
      <c r="A25" s="51">
        <v>31321</v>
      </c>
      <c r="B25" s="54"/>
      <c r="C25" s="55" t="s">
        <v>14</v>
      </c>
      <c r="D25" s="56">
        <v>1500</v>
      </c>
      <c r="E25" s="57"/>
      <c r="F25" s="56"/>
      <c r="G25" s="57"/>
      <c r="H25" s="56"/>
      <c r="I25" s="56"/>
      <c r="J25" s="56">
        <f>(D25+H25+I25)</f>
        <v>1500</v>
      </c>
    </row>
    <row r="26" spans="1:10" s="58" customFormat="1" ht="12.75">
      <c r="A26" s="51">
        <v>31321</v>
      </c>
      <c r="B26" s="54"/>
      <c r="C26" s="55" t="s">
        <v>133</v>
      </c>
      <c r="D26" s="56">
        <v>23000</v>
      </c>
      <c r="E26" s="57"/>
      <c r="F26" s="56"/>
      <c r="G26" s="57"/>
      <c r="H26" s="56"/>
      <c r="I26" s="56"/>
      <c r="J26" s="56">
        <f>(D26+H26-I26)</f>
        <v>23000</v>
      </c>
    </row>
    <row r="27" spans="1:10" s="58" customFormat="1" ht="12.75">
      <c r="A27" s="51">
        <v>31322</v>
      </c>
      <c r="B27" s="54"/>
      <c r="C27" s="55" t="s">
        <v>15</v>
      </c>
      <c r="D27" s="56">
        <v>0</v>
      </c>
      <c r="E27" s="57"/>
      <c r="F27" s="56"/>
      <c r="G27" s="57"/>
      <c r="H27" s="56"/>
      <c r="I27" s="56"/>
      <c r="J27" s="56">
        <f>(D27+H27-I27)</f>
        <v>0</v>
      </c>
    </row>
    <row r="28" spans="1:10" s="58" customFormat="1" ht="12.75">
      <c r="A28" s="51">
        <v>31332</v>
      </c>
      <c r="B28" s="54"/>
      <c r="C28" s="55" t="s">
        <v>16</v>
      </c>
      <c r="D28" s="56">
        <v>0</v>
      </c>
      <c r="E28" s="57"/>
      <c r="F28" s="56"/>
      <c r="G28" s="57"/>
      <c r="H28" s="56"/>
      <c r="I28" s="56"/>
      <c r="J28" s="56">
        <f>(D28+H28-I28)</f>
        <v>0</v>
      </c>
    </row>
    <row r="29" spans="1:10" s="58" customFormat="1" ht="12.75">
      <c r="A29" s="51">
        <v>32121</v>
      </c>
      <c r="B29" s="54"/>
      <c r="C29" s="59" t="s">
        <v>17</v>
      </c>
      <c r="D29" s="60">
        <v>0</v>
      </c>
      <c r="E29" s="61"/>
      <c r="F29" s="56"/>
      <c r="G29" s="57"/>
      <c r="H29" s="60"/>
      <c r="I29" s="60"/>
      <c r="J29" s="60">
        <f>(D29+H29-I29)</f>
        <v>0</v>
      </c>
    </row>
    <row r="30" spans="1:10" s="58" customFormat="1" ht="12.75">
      <c r="A30" s="51"/>
      <c r="B30" s="54"/>
      <c r="C30" s="55"/>
      <c r="D30" s="56"/>
      <c r="E30" s="57"/>
      <c r="F30" s="56"/>
      <c r="G30" s="57"/>
      <c r="H30" s="56"/>
      <c r="I30" s="56"/>
      <c r="J30" s="56"/>
    </row>
    <row r="31" spans="1:10" s="58" customFormat="1" ht="12.75">
      <c r="A31" s="62">
        <v>32</v>
      </c>
      <c r="B31" s="63"/>
      <c r="C31" s="59" t="s">
        <v>39</v>
      </c>
      <c r="D31" s="60">
        <f>SUM(D32:D107)</f>
        <v>581000</v>
      </c>
      <c r="E31" s="60">
        <f>SUM(E32:E108)</f>
        <v>0</v>
      </c>
      <c r="F31" s="60">
        <f>SUM(F32:F108)</f>
        <v>0</v>
      </c>
      <c r="G31" s="60">
        <f>SUM(G32:G108)</f>
        <v>0</v>
      </c>
      <c r="H31" s="60">
        <f>SUM(H32:H107)</f>
        <v>91000</v>
      </c>
      <c r="I31" s="60">
        <f>SUM(I32:I107)</f>
        <v>156000</v>
      </c>
      <c r="J31" s="60">
        <f>(D31+H31-I31)</f>
        <v>516000</v>
      </c>
    </row>
    <row r="32" spans="1:10" s="58" customFormat="1" ht="12.75">
      <c r="A32" s="51">
        <v>32111</v>
      </c>
      <c r="B32" s="54"/>
      <c r="C32" s="55" t="s">
        <v>58</v>
      </c>
      <c r="D32" s="56">
        <v>0</v>
      </c>
      <c r="E32" s="57"/>
      <c r="F32" s="56"/>
      <c r="G32" s="57"/>
      <c r="H32" s="56"/>
      <c r="I32" s="56"/>
      <c r="J32" s="56">
        <f aca="true" t="shared" si="2" ref="J32:J37">(D32+H32-I32)</f>
        <v>0</v>
      </c>
    </row>
    <row r="33" spans="1:10" s="58" customFormat="1" ht="12.75">
      <c r="A33" s="51">
        <v>32112</v>
      </c>
      <c r="B33" s="54"/>
      <c r="C33" s="55" t="s">
        <v>70</v>
      </c>
      <c r="D33" s="56">
        <v>0</v>
      </c>
      <c r="E33" s="57"/>
      <c r="F33" s="56"/>
      <c r="G33" s="57"/>
      <c r="H33" s="56"/>
      <c r="I33" s="56"/>
      <c r="J33" s="56">
        <f t="shared" si="2"/>
        <v>0</v>
      </c>
    </row>
    <row r="34" spans="1:10" s="58" customFormat="1" ht="12.75">
      <c r="A34" s="51">
        <v>32115</v>
      </c>
      <c r="B34" s="54"/>
      <c r="C34" s="55" t="s">
        <v>59</v>
      </c>
      <c r="D34" s="56">
        <v>0</v>
      </c>
      <c r="E34" s="57"/>
      <c r="F34" s="56"/>
      <c r="G34" s="57"/>
      <c r="H34" s="56"/>
      <c r="I34" s="56"/>
      <c r="J34" s="56">
        <f t="shared" si="2"/>
        <v>0</v>
      </c>
    </row>
    <row r="35" spans="1:10" s="58" customFormat="1" ht="12.75">
      <c r="A35" s="51">
        <v>32119</v>
      </c>
      <c r="B35" s="54"/>
      <c r="C35" s="55" t="s">
        <v>60</v>
      </c>
      <c r="D35" s="56">
        <v>0</v>
      </c>
      <c r="E35" s="57"/>
      <c r="F35" s="56"/>
      <c r="G35" s="57"/>
      <c r="H35" s="56"/>
      <c r="I35" s="56"/>
      <c r="J35" s="56">
        <f t="shared" si="2"/>
        <v>0</v>
      </c>
    </row>
    <row r="36" spans="1:10" s="58" customFormat="1" ht="12.75">
      <c r="A36" s="51">
        <v>32131</v>
      </c>
      <c r="B36" s="54"/>
      <c r="C36" s="55" t="s">
        <v>73</v>
      </c>
      <c r="D36" s="56">
        <v>0</v>
      </c>
      <c r="E36" s="57"/>
      <c r="F36" s="56"/>
      <c r="G36" s="57"/>
      <c r="H36" s="56"/>
      <c r="I36" s="56"/>
      <c r="J36" s="56">
        <f t="shared" si="2"/>
        <v>0</v>
      </c>
    </row>
    <row r="37" spans="1:10" s="58" customFormat="1" ht="12.75">
      <c r="A37" s="51">
        <v>32132</v>
      </c>
      <c r="B37" s="54"/>
      <c r="C37" s="55" t="s">
        <v>18</v>
      </c>
      <c r="D37" s="56">
        <v>0</v>
      </c>
      <c r="E37" s="57"/>
      <c r="F37" s="56"/>
      <c r="G37" s="57"/>
      <c r="H37" s="56"/>
      <c r="I37" s="56"/>
      <c r="J37" s="56">
        <f t="shared" si="2"/>
        <v>0</v>
      </c>
    </row>
    <row r="38" spans="1:10" s="58" customFormat="1" ht="12.75">
      <c r="A38" s="51"/>
      <c r="B38" s="54"/>
      <c r="C38" s="55"/>
      <c r="D38" s="56"/>
      <c r="E38" s="57"/>
      <c r="F38" s="56"/>
      <c r="G38" s="57"/>
      <c r="H38" s="56"/>
      <c r="I38" s="56"/>
      <c r="J38" s="56"/>
    </row>
    <row r="39" spans="1:10" s="58" customFormat="1" ht="12.75">
      <c r="A39" s="51">
        <v>32211</v>
      </c>
      <c r="B39" s="54"/>
      <c r="C39" s="55" t="s">
        <v>19</v>
      </c>
      <c r="D39" s="56">
        <v>0</v>
      </c>
      <c r="E39" s="57"/>
      <c r="F39" s="56"/>
      <c r="G39" s="57"/>
      <c r="H39" s="56">
        <v>5000</v>
      </c>
      <c r="I39" s="56"/>
      <c r="J39" s="56">
        <f aca="true" t="shared" si="3" ref="J39:J45">(D39+H39-I39)</f>
        <v>5000</v>
      </c>
    </row>
    <row r="40" spans="1:10" s="58" customFormat="1" ht="12.75">
      <c r="A40" s="51">
        <v>32211</v>
      </c>
      <c r="B40" s="54"/>
      <c r="C40" s="55" t="s">
        <v>123</v>
      </c>
      <c r="D40" s="56">
        <v>11000</v>
      </c>
      <c r="E40" s="57"/>
      <c r="F40" s="56"/>
      <c r="G40" s="57"/>
      <c r="H40" s="56"/>
      <c r="I40" s="56">
        <v>7000</v>
      </c>
      <c r="J40" s="56">
        <f>(D40+H40-I40)</f>
        <v>4000</v>
      </c>
    </row>
    <row r="41" spans="1:10" s="58" customFormat="1" ht="12.75">
      <c r="A41" s="51">
        <v>32212</v>
      </c>
      <c r="B41" s="54"/>
      <c r="C41" s="55" t="s">
        <v>20</v>
      </c>
      <c r="D41" s="56">
        <v>0</v>
      </c>
      <c r="E41" s="57"/>
      <c r="F41" s="56"/>
      <c r="G41" s="57"/>
      <c r="H41" s="56"/>
      <c r="I41" s="56"/>
      <c r="J41" s="56">
        <f t="shared" si="3"/>
        <v>0</v>
      </c>
    </row>
    <row r="42" spans="1:10" s="58" customFormat="1" ht="12.75">
      <c r="A42" s="51">
        <v>32213</v>
      </c>
      <c r="B42" s="54"/>
      <c r="C42" s="55" t="s">
        <v>21</v>
      </c>
      <c r="D42" s="56">
        <v>0</v>
      </c>
      <c r="E42" s="57"/>
      <c r="F42" s="56"/>
      <c r="G42" s="57"/>
      <c r="H42" s="56"/>
      <c r="I42" s="56"/>
      <c r="J42" s="56">
        <f t="shared" si="3"/>
        <v>0</v>
      </c>
    </row>
    <row r="43" spans="1:10" s="58" customFormat="1" ht="12.75">
      <c r="A43" s="51">
        <v>32214</v>
      </c>
      <c r="B43" s="54"/>
      <c r="C43" s="55" t="s">
        <v>53</v>
      </c>
      <c r="D43" s="56">
        <v>0</v>
      </c>
      <c r="E43" s="57"/>
      <c r="F43" s="56"/>
      <c r="G43" s="57"/>
      <c r="H43" s="56"/>
      <c r="I43" s="56"/>
      <c r="J43" s="56">
        <f t="shared" si="3"/>
        <v>0</v>
      </c>
    </row>
    <row r="44" spans="1:10" s="58" customFormat="1" ht="12.75">
      <c r="A44" s="51">
        <v>32219</v>
      </c>
      <c r="B44" s="54"/>
      <c r="C44" s="55" t="s">
        <v>54</v>
      </c>
      <c r="D44" s="56">
        <v>0</v>
      </c>
      <c r="E44" s="57"/>
      <c r="F44" s="56"/>
      <c r="G44" s="57"/>
      <c r="H44" s="56"/>
      <c r="I44" s="56"/>
      <c r="J44" s="56">
        <f t="shared" si="3"/>
        <v>0</v>
      </c>
    </row>
    <row r="45" spans="1:10" s="58" customFormat="1" ht="12.75">
      <c r="A45" s="51">
        <v>32221</v>
      </c>
      <c r="B45" s="54"/>
      <c r="C45" s="55" t="s">
        <v>108</v>
      </c>
      <c r="D45" s="56">
        <v>0</v>
      </c>
      <c r="E45" s="57"/>
      <c r="F45" s="56"/>
      <c r="G45" s="57"/>
      <c r="H45" s="56"/>
      <c r="I45" s="56"/>
      <c r="J45" s="56">
        <f t="shared" si="3"/>
        <v>0</v>
      </c>
    </row>
    <row r="46" spans="1:10" s="58" customFormat="1" ht="12.75">
      <c r="A46" s="51"/>
      <c r="B46" s="54"/>
      <c r="C46" s="55"/>
      <c r="D46" s="56"/>
      <c r="E46" s="57"/>
      <c r="F46" s="56"/>
      <c r="G46" s="57"/>
      <c r="H46" s="56"/>
      <c r="I46" s="56"/>
      <c r="J46" s="56"/>
    </row>
    <row r="47" spans="1:10" s="58" customFormat="1" ht="12.75">
      <c r="A47" s="51">
        <v>32231</v>
      </c>
      <c r="B47" s="54"/>
      <c r="C47" s="55" t="s">
        <v>55</v>
      </c>
      <c r="D47" s="56">
        <v>15000</v>
      </c>
      <c r="E47" s="57"/>
      <c r="F47" s="56"/>
      <c r="G47" s="57"/>
      <c r="H47" s="56"/>
      <c r="I47" s="56"/>
      <c r="J47" s="56">
        <f>(D47+H47-I47)</f>
        <v>15000</v>
      </c>
    </row>
    <row r="48" spans="1:10" s="58" customFormat="1" ht="12.75">
      <c r="A48" s="51">
        <v>322311</v>
      </c>
      <c r="B48" s="54"/>
      <c r="C48" s="55" t="s">
        <v>51</v>
      </c>
      <c r="D48" s="56">
        <v>19000</v>
      </c>
      <c r="E48" s="57"/>
      <c r="F48" s="56"/>
      <c r="G48" s="57"/>
      <c r="H48" s="56"/>
      <c r="I48" s="56"/>
      <c r="J48" s="56">
        <f>(D48+H48-I48)</f>
        <v>19000</v>
      </c>
    </row>
    <row r="49" spans="1:10" s="58" customFormat="1" ht="12.75">
      <c r="A49" s="51">
        <v>32233</v>
      </c>
      <c r="B49" s="54"/>
      <c r="C49" s="55" t="s">
        <v>22</v>
      </c>
      <c r="D49" s="56">
        <v>40000</v>
      </c>
      <c r="E49" s="57"/>
      <c r="F49" s="56"/>
      <c r="G49" s="57"/>
      <c r="H49" s="56"/>
      <c r="I49" s="56"/>
      <c r="J49" s="56">
        <f>(D49+H49-I49)</f>
        <v>40000</v>
      </c>
    </row>
    <row r="50" spans="1:10" s="58" customFormat="1" ht="12.75">
      <c r="A50" s="51">
        <v>32234</v>
      </c>
      <c r="B50" s="54"/>
      <c r="C50" s="55" t="s">
        <v>23</v>
      </c>
      <c r="D50" s="56">
        <v>0</v>
      </c>
      <c r="E50" s="57"/>
      <c r="F50" s="56"/>
      <c r="G50" s="57"/>
      <c r="H50" s="56"/>
      <c r="I50" s="56"/>
      <c r="J50" s="56">
        <f>(D50+H50-I50)</f>
        <v>0</v>
      </c>
    </row>
    <row r="51" spans="1:10" s="58" customFormat="1" ht="12.75">
      <c r="A51" s="62"/>
      <c r="B51" s="63"/>
      <c r="C51" s="59"/>
      <c r="D51" s="60"/>
      <c r="E51" s="61"/>
      <c r="F51" s="56"/>
      <c r="G51" s="57"/>
      <c r="H51" s="56"/>
      <c r="I51" s="56"/>
      <c r="J51" s="56"/>
    </row>
    <row r="52" spans="1:10" s="58" customFormat="1" ht="12.75">
      <c r="A52" s="51">
        <v>32251</v>
      </c>
      <c r="B52" s="54"/>
      <c r="C52" s="55" t="s">
        <v>52</v>
      </c>
      <c r="D52" s="56">
        <v>0</v>
      </c>
      <c r="E52" s="57"/>
      <c r="F52" s="56"/>
      <c r="G52" s="57"/>
      <c r="H52" s="56"/>
      <c r="I52" s="56"/>
      <c r="J52" s="56">
        <f>(D52+H52-I52)</f>
        <v>0</v>
      </c>
    </row>
    <row r="53" spans="1:10" s="58" customFormat="1" ht="12.75">
      <c r="A53" s="51">
        <v>32271</v>
      </c>
      <c r="B53" s="54"/>
      <c r="C53" s="55" t="s">
        <v>64</v>
      </c>
      <c r="D53" s="56">
        <v>0</v>
      </c>
      <c r="E53" s="57"/>
      <c r="F53" s="56"/>
      <c r="G53" s="57"/>
      <c r="H53" s="56"/>
      <c r="I53" s="56"/>
      <c r="J53" s="56">
        <f>(D53+H53+I53)</f>
        <v>0</v>
      </c>
    </row>
    <row r="54" spans="1:10" s="58" customFormat="1" ht="12.75">
      <c r="A54" s="51"/>
      <c r="B54" s="51"/>
      <c r="C54" s="55"/>
      <c r="D54" s="56"/>
      <c r="E54" s="57"/>
      <c r="F54" s="56"/>
      <c r="G54" s="57"/>
      <c r="H54" s="56"/>
      <c r="I54" s="56"/>
      <c r="J54" s="56"/>
    </row>
    <row r="55" spans="1:10" s="58" customFormat="1" ht="12.75">
      <c r="A55" s="51">
        <v>32311</v>
      </c>
      <c r="B55" s="54"/>
      <c r="C55" s="55" t="s">
        <v>42</v>
      </c>
      <c r="D55" s="56">
        <v>0</v>
      </c>
      <c r="E55" s="57"/>
      <c r="F55" s="56"/>
      <c r="G55" s="57"/>
      <c r="H55" s="56"/>
      <c r="I55" s="56"/>
      <c r="J55" s="56">
        <f>(D55+H55-I55)</f>
        <v>0</v>
      </c>
    </row>
    <row r="56" spans="1:10" s="58" customFormat="1" ht="12.75">
      <c r="A56" s="51">
        <v>32312</v>
      </c>
      <c r="B56" s="54"/>
      <c r="C56" s="55" t="s">
        <v>24</v>
      </c>
      <c r="D56" s="56">
        <v>0</v>
      </c>
      <c r="E56" s="57"/>
      <c r="F56" s="56"/>
      <c r="G56" s="57"/>
      <c r="H56" s="56"/>
      <c r="I56" s="56"/>
      <c r="J56" s="56">
        <f>(D56+H56-I56)</f>
        <v>0</v>
      </c>
    </row>
    <row r="57" spans="1:10" s="58" customFormat="1" ht="12.75">
      <c r="A57" s="51">
        <v>32313</v>
      </c>
      <c r="B57" s="54"/>
      <c r="C57" s="55" t="s">
        <v>63</v>
      </c>
      <c r="D57" s="56">
        <v>0</v>
      </c>
      <c r="E57" s="57"/>
      <c r="F57" s="56"/>
      <c r="G57" s="57"/>
      <c r="H57" s="56"/>
      <c r="I57" s="56"/>
      <c r="J57" s="56">
        <f>(D57+H57-I57)</f>
        <v>0</v>
      </c>
    </row>
    <row r="58" spans="1:10" s="58" customFormat="1" ht="12.75">
      <c r="A58" s="51">
        <v>32319</v>
      </c>
      <c r="B58" s="54"/>
      <c r="C58" s="55" t="s">
        <v>79</v>
      </c>
      <c r="D58" s="56">
        <v>12000</v>
      </c>
      <c r="E58" s="57"/>
      <c r="F58" s="56"/>
      <c r="G58" s="57"/>
      <c r="H58" s="56"/>
      <c r="I58" s="56"/>
      <c r="J58" s="56">
        <f>(D58+H58-I58)</f>
        <v>12000</v>
      </c>
    </row>
    <row r="59" spans="1:10" s="58" customFormat="1" ht="12.75">
      <c r="A59" s="51">
        <v>32319</v>
      </c>
      <c r="B59" s="54"/>
      <c r="C59" s="55" t="s">
        <v>124</v>
      </c>
      <c r="D59" s="56">
        <v>15000</v>
      </c>
      <c r="E59" s="57"/>
      <c r="F59" s="56"/>
      <c r="G59" s="57"/>
      <c r="H59" s="56"/>
      <c r="I59" s="56">
        <v>15000</v>
      </c>
      <c r="J59" s="56">
        <f>(D59+H59-I59)</f>
        <v>0</v>
      </c>
    </row>
    <row r="60" spans="1:10" s="58" customFormat="1" ht="12.75">
      <c r="A60" s="51"/>
      <c r="B60" s="54"/>
      <c r="C60" s="55"/>
      <c r="D60" s="56"/>
      <c r="E60" s="57"/>
      <c r="F60" s="56"/>
      <c r="G60" s="57"/>
      <c r="H60" s="56"/>
      <c r="I60" s="56"/>
      <c r="J60" s="56"/>
    </row>
    <row r="61" spans="1:10" s="58" customFormat="1" ht="12.75">
      <c r="A61" s="51">
        <v>32331</v>
      </c>
      <c r="B61" s="54"/>
      <c r="C61" s="55" t="s">
        <v>46</v>
      </c>
      <c r="D61" s="56">
        <v>5000</v>
      </c>
      <c r="E61" s="57"/>
      <c r="F61" s="56"/>
      <c r="G61" s="57"/>
      <c r="H61" s="56"/>
      <c r="I61" s="56"/>
      <c r="J61" s="56">
        <f>(D61+H61-I61)</f>
        <v>5000</v>
      </c>
    </row>
    <row r="62" spans="1:10" s="58" customFormat="1" ht="12.75">
      <c r="A62" s="51">
        <v>32331</v>
      </c>
      <c r="B62" s="54"/>
      <c r="C62" s="55" t="s">
        <v>125</v>
      </c>
      <c r="D62" s="56">
        <v>15000</v>
      </c>
      <c r="E62" s="57"/>
      <c r="F62" s="56"/>
      <c r="G62" s="57"/>
      <c r="H62" s="56"/>
      <c r="I62" s="56">
        <v>5000</v>
      </c>
      <c r="J62" s="56">
        <f>(D62+H62-I62)</f>
        <v>10000</v>
      </c>
    </row>
    <row r="63" spans="1:10" s="58" customFormat="1" ht="12.75">
      <c r="A63" s="31"/>
      <c r="B63" s="29"/>
      <c r="C63" s="32"/>
      <c r="D63" s="25"/>
      <c r="E63" s="33"/>
      <c r="F63" s="25"/>
      <c r="G63" s="33"/>
      <c r="H63" s="25"/>
      <c r="I63" s="25"/>
      <c r="J63" s="25"/>
    </row>
    <row r="64" spans="1:10" s="58" customFormat="1" ht="12.75">
      <c r="A64" s="31">
        <v>32341</v>
      </c>
      <c r="B64" s="29"/>
      <c r="C64" s="32" t="s">
        <v>25</v>
      </c>
      <c r="D64" s="25">
        <v>1000</v>
      </c>
      <c r="E64" s="33"/>
      <c r="F64" s="25"/>
      <c r="G64" s="33"/>
      <c r="H64" s="25"/>
      <c r="I64" s="25"/>
      <c r="J64" s="25">
        <f>(D64+H64-I64)</f>
        <v>1000</v>
      </c>
    </row>
    <row r="65" spans="1:10" ht="12.75">
      <c r="A65" s="31">
        <v>32342</v>
      </c>
      <c r="B65" s="29"/>
      <c r="C65" s="32" t="s">
        <v>26</v>
      </c>
      <c r="D65" s="25">
        <v>1000</v>
      </c>
      <c r="E65" s="33"/>
      <c r="F65" s="25"/>
      <c r="G65" s="33"/>
      <c r="H65" s="25"/>
      <c r="I65" s="25"/>
      <c r="J65" s="25">
        <f>(D65+H65-I65)</f>
        <v>1000</v>
      </c>
    </row>
    <row r="66" spans="1:10" ht="12.75">
      <c r="A66" s="31">
        <v>32344</v>
      </c>
      <c r="B66" s="29"/>
      <c r="C66" s="32" t="s">
        <v>49</v>
      </c>
      <c r="D66" s="25">
        <v>0</v>
      </c>
      <c r="E66" s="33"/>
      <c r="F66" s="25"/>
      <c r="G66" s="33"/>
      <c r="H66" s="25"/>
      <c r="I66" s="25"/>
      <c r="J66" s="25">
        <f>(D66+H66-I66)</f>
        <v>0</v>
      </c>
    </row>
    <row r="67" spans="1:10" ht="12.75">
      <c r="A67" s="51">
        <v>32343</v>
      </c>
      <c r="B67" s="54"/>
      <c r="C67" s="55" t="s">
        <v>27</v>
      </c>
      <c r="D67" s="56">
        <v>0</v>
      </c>
      <c r="E67" s="57"/>
      <c r="F67" s="56"/>
      <c r="G67" s="57"/>
      <c r="H67" s="56"/>
      <c r="I67" s="56"/>
      <c r="J67" s="56">
        <f>(D67+H67-I67)</f>
        <v>0</v>
      </c>
    </row>
    <row r="68" spans="1:10" ht="12.75">
      <c r="A68" s="51">
        <v>32359</v>
      </c>
      <c r="B68" s="54"/>
      <c r="C68" s="55" t="s">
        <v>80</v>
      </c>
      <c r="D68" s="56">
        <v>70000</v>
      </c>
      <c r="E68" s="57"/>
      <c r="F68" s="56"/>
      <c r="G68" s="57"/>
      <c r="H68" s="56"/>
      <c r="I68" s="56"/>
      <c r="J68" s="56">
        <f>(D68+H68-I68)</f>
        <v>70000</v>
      </c>
    </row>
    <row r="69" spans="1:10" s="58" customFormat="1" ht="12.75">
      <c r="A69" s="51"/>
      <c r="B69" s="54"/>
      <c r="C69" s="55"/>
      <c r="D69" s="56"/>
      <c r="E69" s="57"/>
      <c r="F69" s="56"/>
      <c r="G69" s="57"/>
      <c r="H69" s="56"/>
      <c r="I69" s="56"/>
      <c r="J69" s="56"/>
    </row>
    <row r="70" spans="1:10" s="58" customFormat="1" ht="12.75">
      <c r="A70" s="51">
        <v>32361</v>
      </c>
      <c r="B70" s="54"/>
      <c r="C70" s="55" t="s">
        <v>67</v>
      </c>
      <c r="D70" s="56">
        <v>0</v>
      </c>
      <c r="E70" s="57"/>
      <c r="F70" s="56"/>
      <c r="G70" s="57"/>
      <c r="H70" s="56"/>
      <c r="I70" s="56"/>
      <c r="J70" s="56">
        <f>(D70+H70-I70)</f>
        <v>0</v>
      </c>
    </row>
    <row r="71" spans="1:10" s="58" customFormat="1" ht="12.75">
      <c r="A71" s="31"/>
      <c r="B71" s="29"/>
      <c r="C71" s="32"/>
      <c r="D71" s="25"/>
      <c r="E71" s="33"/>
      <c r="F71" s="25"/>
      <c r="G71" s="33"/>
      <c r="H71" s="25"/>
      <c r="I71" s="25"/>
      <c r="J71" s="25"/>
    </row>
    <row r="72" spans="1:10" s="58" customFormat="1" ht="12.75">
      <c r="A72" s="31">
        <v>32371</v>
      </c>
      <c r="B72" s="29"/>
      <c r="C72" s="32" t="s">
        <v>65</v>
      </c>
      <c r="D72" s="25">
        <v>14000</v>
      </c>
      <c r="E72" s="33"/>
      <c r="F72" s="25"/>
      <c r="G72" s="33"/>
      <c r="H72" s="25"/>
      <c r="I72" s="25"/>
      <c r="J72" s="25">
        <f aca="true" t="shared" si="4" ref="J72:J78">(D72+H72-I72)</f>
        <v>14000</v>
      </c>
    </row>
    <row r="73" spans="1:10" s="58" customFormat="1" ht="12.75">
      <c r="A73" s="31">
        <v>32371</v>
      </c>
      <c r="B73" s="29"/>
      <c r="C73" s="32" t="s">
        <v>126</v>
      </c>
      <c r="D73" s="25">
        <v>64000</v>
      </c>
      <c r="E73" s="33"/>
      <c r="F73" s="25"/>
      <c r="G73" s="33"/>
      <c r="H73" s="25"/>
      <c r="I73" s="25">
        <v>24000</v>
      </c>
      <c r="J73" s="25">
        <f t="shared" si="4"/>
        <v>40000</v>
      </c>
    </row>
    <row r="74" spans="1:10" ht="12.75">
      <c r="A74" s="51">
        <v>32372</v>
      </c>
      <c r="B74" s="54"/>
      <c r="C74" s="55" t="s">
        <v>61</v>
      </c>
      <c r="D74" s="56">
        <v>5000</v>
      </c>
      <c r="E74" s="57"/>
      <c r="F74" s="56"/>
      <c r="G74" s="57"/>
      <c r="H74" s="56"/>
      <c r="I74" s="56"/>
      <c r="J74" s="56">
        <f t="shared" si="4"/>
        <v>5000</v>
      </c>
    </row>
    <row r="75" spans="1:10" ht="12.75">
      <c r="A75" s="51">
        <v>32372</v>
      </c>
      <c r="B75" s="54"/>
      <c r="C75" s="55" t="s">
        <v>127</v>
      </c>
      <c r="D75" s="56">
        <v>140000</v>
      </c>
      <c r="E75" s="57"/>
      <c r="F75" s="56"/>
      <c r="G75" s="57"/>
      <c r="H75" s="56"/>
      <c r="I75" s="56"/>
      <c r="J75" s="56">
        <f t="shared" si="4"/>
        <v>140000</v>
      </c>
    </row>
    <row r="76" spans="1:10" ht="12.75">
      <c r="A76" s="51">
        <v>32377</v>
      </c>
      <c r="B76" s="54"/>
      <c r="C76" s="55" t="s">
        <v>56</v>
      </c>
      <c r="D76" s="56">
        <v>5000</v>
      </c>
      <c r="E76" s="57"/>
      <c r="F76" s="56"/>
      <c r="G76" s="57"/>
      <c r="H76" s="56"/>
      <c r="I76" s="56"/>
      <c r="J76" s="56">
        <f t="shared" si="4"/>
        <v>5000</v>
      </c>
    </row>
    <row r="77" spans="1:10" s="58" customFormat="1" ht="12.75">
      <c r="A77" s="51">
        <v>32379</v>
      </c>
      <c r="B77" s="54"/>
      <c r="C77" s="55" t="s">
        <v>81</v>
      </c>
      <c r="D77" s="56">
        <v>0</v>
      </c>
      <c r="E77" s="57"/>
      <c r="F77" s="56"/>
      <c r="G77" s="57"/>
      <c r="H77" s="56">
        <v>30000</v>
      </c>
      <c r="I77" s="56"/>
      <c r="J77" s="56">
        <f t="shared" si="4"/>
        <v>30000</v>
      </c>
    </row>
    <row r="78" spans="1:10" s="58" customFormat="1" ht="12.75">
      <c r="A78" s="51">
        <v>32379</v>
      </c>
      <c r="B78" s="54"/>
      <c r="C78" s="55" t="s">
        <v>128</v>
      </c>
      <c r="D78" s="56">
        <v>60000</v>
      </c>
      <c r="E78" s="57"/>
      <c r="F78" s="56"/>
      <c r="G78" s="57"/>
      <c r="H78" s="56"/>
      <c r="I78" s="56">
        <v>60000</v>
      </c>
      <c r="J78" s="56">
        <f t="shared" si="4"/>
        <v>0</v>
      </c>
    </row>
    <row r="79" spans="1:10" s="58" customFormat="1" ht="12.75">
      <c r="A79" s="31"/>
      <c r="B79" s="29"/>
      <c r="C79" s="32"/>
      <c r="D79" s="25"/>
      <c r="E79" s="33"/>
      <c r="F79" s="25"/>
      <c r="G79" s="33"/>
      <c r="H79" s="25"/>
      <c r="I79" s="25"/>
      <c r="J79" s="25"/>
    </row>
    <row r="80" spans="1:10" s="58" customFormat="1" ht="12.75">
      <c r="A80" s="31">
        <v>32381</v>
      </c>
      <c r="B80" s="29"/>
      <c r="C80" s="32" t="s">
        <v>69</v>
      </c>
      <c r="D80" s="25">
        <v>0</v>
      </c>
      <c r="E80" s="33"/>
      <c r="F80" s="25"/>
      <c r="G80" s="33"/>
      <c r="H80" s="25"/>
      <c r="I80" s="25"/>
      <c r="J80" s="25">
        <f>(D80+H80-I80)</f>
        <v>0</v>
      </c>
    </row>
    <row r="81" spans="1:10" ht="12.75">
      <c r="A81" s="51">
        <v>32382</v>
      </c>
      <c r="B81" s="54"/>
      <c r="C81" s="55" t="s">
        <v>68</v>
      </c>
      <c r="D81" s="56">
        <v>0</v>
      </c>
      <c r="E81" s="57"/>
      <c r="F81" s="56"/>
      <c r="G81" s="57"/>
      <c r="H81" s="56"/>
      <c r="I81" s="56"/>
      <c r="J81" s="56">
        <f>(D81+H81-I81)</f>
        <v>0</v>
      </c>
    </row>
    <row r="82" spans="1:10" ht="12.75">
      <c r="A82" s="51">
        <v>32389</v>
      </c>
      <c r="B82" s="29"/>
      <c r="C82" s="32" t="s">
        <v>66</v>
      </c>
      <c r="D82" s="25">
        <v>0</v>
      </c>
      <c r="E82" s="33"/>
      <c r="F82" s="25"/>
      <c r="G82" s="33"/>
      <c r="H82" s="25"/>
      <c r="I82" s="25"/>
      <c r="J82" s="25">
        <f>(D82+H82-I82)</f>
        <v>0</v>
      </c>
    </row>
    <row r="83" spans="1:10" ht="12.75">
      <c r="A83" s="51">
        <v>32389</v>
      </c>
      <c r="B83" s="29"/>
      <c r="C83" s="32" t="s">
        <v>129</v>
      </c>
      <c r="D83" s="25">
        <v>10000</v>
      </c>
      <c r="E83" s="33"/>
      <c r="F83" s="25"/>
      <c r="G83" s="33"/>
      <c r="H83" s="25"/>
      <c r="I83" s="25">
        <v>10000</v>
      </c>
      <c r="J83" s="25">
        <f>(D83+H83-I83)</f>
        <v>0</v>
      </c>
    </row>
    <row r="84" spans="1:10" s="58" customFormat="1" ht="12.75">
      <c r="A84" s="31"/>
      <c r="B84" s="29"/>
      <c r="C84" s="32"/>
      <c r="D84" s="25"/>
      <c r="E84" s="33"/>
      <c r="F84" s="25"/>
      <c r="G84" s="33"/>
      <c r="H84" s="25"/>
      <c r="I84" s="25"/>
      <c r="J84" s="25"/>
    </row>
    <row r="85" spans="1:10" ht="12.75">
      <c r="A85" s="31">
        <v>32391</v>
      </c>
      <c r="B85" s="29"/>
      <c r="C85" s="32" t="s">
        <v>31</v>
      </c>
      <c r="D85" s="25">
        <v>5000</v>
      </c>
      <c r="E85" s="33"/>
      <c r="F85" s="25"/>
      <c r="G85" s="33"/>
      <c r="H85" s="25">
        <v>5000</v>
      </c>
      <c r="I85" s="25"/>
      <c r="J85" s="25">
        <f aca="true" t="shared" si="5" ref="J85:J91">(D85+H85-I85)</f>
        <v>10000</v>
      </c>
    </row>
    <row r="86" spans="1:10" ht="12.75">
      <c r="A86" s="31">
        <v>32391</v>
      </c>
      <c r="B86" s="29"/>
      <c r="C86" s="32" t="s">
        <v>130</v>
      </c>
      <c r="D86" s="25">
        <v>50000</v>
      </c>
      <c r="E86" s="33"/>
      <c r="F86" s="25"/>
      <c r="G86" s="33"/>
      <c r="H86" s="25"/>
      <c r="I86" s="25">
        <v>30000</v>
      </c>
      <c r="J86" s="25">
        <f t="shared" si="5"/>
        <v>20000</v>
      </c>
    </row>
    <row r="87" spans="1:10" ht="12.75">
      <c r="A87" s="31">
        <v>32392</v>
      </c>
      <c r="B87" s="29"/>
      <c r="C87" s="32" t="s">
        <v>28</v>
      </c>
      <c r="D87" s="25">
        <v>0</v>
      </c>
      <c r="E87" s="33"/>
      <c r="F87" s="25"/>
      <c r="G87" s="33"/>
      <c r="H87" s="25"/>
      <c r="I87" s="25"/>
      <c r="J87" s="25">
        <f t="shared" si="5"/>
        <v>0</v>
      </c>
    </row>
    <row r="88" spans="1:10" ht="12.75">
      <c r="A88" s="31">
        <v>32394</v>
      </c>
      <c r="B88" s="29"/>
      <c r="C88" s="32" t="s">
        <v>44</v>
      </c>
      <c r="D88" s="25">
        <v>0</v>
      </c>
      <c r="E88" s="33"/>
      <c r="F88" s="25"/>
      <c r="G88" s="33"/>
      <c r="H88" s="25"/>
      <c r="I88" s="25"/>
      <c r="J88" s="25">
        <f t="shared" si="5"/>
        <v>0</v>
      </c>
    </row>
    <row r="89" spans="1:10" ht="12.75">
      <c r="A89" s="31">
        <v>32395</v>
      </c>
      <c r="B89" s="29"/>
      <c r="C89" s="32" t="s">
        <v>82</v>
      </c>
      <c r="D89" s="25">
        <v>0</v>
      </c>
      <c r="E89" s="33"/>
      <c r="F89" s="25"/>
      <c r="G89" s="33"/>
      <c r="H89" s="25">
        <v>10000</v>
      </c>
      <c r="I89" s="25"/>
      <c r="J89" s="25">
        <f t="shared" si="5"/>
        <v>10000</v>
      </c>
    </row>
    <row r="90" spans="1:10" ht="12.75">
      <c r="A90" s="31">
        <v>32396</v>
      </c>
      <c r="B90" s="29"/>
      <c r="C90" s="32" t="s">
        <v>83</v>
      </c>
      <c r="D90" s="25">
        <v>0</v>
      </c>
      <c r="E90" s="33"/>
      <c r="F90" s="25"/>
      <c r="G90" s="33"/>
      <c r="H90" s="25"/>
      <c r="I90" s="25"/>
      <c r="J90" s="25">
        <f t="shared" si="5"/>
        <v>0</v>
      </c>
    </row>
    <row r="91" spans="1:10" ht="12.75">
      <c r="A91" s="31">
        <v>32399</v>
      </c>
      <c r="B91" s="29"/>
      <c r="C91" s="32" t="s">
        <v>41</v>
      </c>
      <c r="D91" s="25">
        <v>5000</v>
      </c>
      <c r="E91" s="33"/>
      <c r="F91" s="25"/>
      <c r="G91" s="33"/>
      <c r="H91" s="25">
        <v>5000</v>
      </c>
      <c r="I91" s="25"/>
      <c r="J91" s="25">
        <f t="shared" si="5"/>
        <v>10000</v>
      </c>
    </row>
    <row r="92" spans="1:10" ht="12.75">
      <c r="A92" s="31"/>
      <c r="B92" s="29"/>
      <c r="C92" s="32"/>
      <c r="D92" s="25"/>
      <c r="E92" s="33"/>
      <c r="F92" s="25"/>
      <c r="G92" s="33"/>
      <c r="H92" s="25"/>
      <c r="I92" s="25"/>
      <c r="J92" s="25"/>
    </row>
    <row r="93" spans="1:10" ht="12.75">
      <c r="A93" s="31">
        <v>32411</v>
      </c>
      <c r="B93" s="29"/>
      <c r="C93" s="32" t="s">
        <v>57</v>
      </c>
      <c r="D93" s="25">
        <v>0</v>
      </c>
      <c r="E93" s="33"/>
      <c r="F93" s="25"/>
      <c r="G93" s="33"/>
      <c r="H93" s="25">
        <v>5000</v>
      </c>
      <c r="I93" s="25"/>
      <c r="J93" s="25">
        <f>(D93+H93+I93)</f>
        <v>5000</v>
      </c>
    </row>
    <row r="94" spans="1:10" ht="12.75">
      <c r="A94" s="31">
        <v>32412</v>
      </c>
      <c r="B94" s="29"/>
      <c r="C94" s="32" t="s">
        <v>47</v>
      </c>
      <c r="D94" s="25">
        <v>0</v>
      </c>
      <c r="E94" s="33"/>
      <c r="F94" s="25"/>
      <c r="G94" s="33"/>
      <c r="H94" s="25">
        <v>5000</v>
      </c>
      <c r="I94" s="25"/>
      <c r="J94" s="25">
        <f>(D94+H94-I94)</f>
        <v>5000</v>
      </c>
    </row>
    <row r="95" spans="1:10" ht="12.75">
      <c r="A95" s="31"/>
      <c r="B95" s="29"/>
      <c r="C95" s="32"/>
      <c r="D95" s="25"/>
      <c r="E95" s="33"/>
      <c r="F95" s="25"/>
      <c r="G95" s="33"/>
      <c r="H95" s="25"/>
      <c r="I95" s="25"/>
      <c r="J95" s="25"/>
    </row>
    <row r="96" spans="1:10" ht="12.75">
      <c r="A96" s="51">
        <v>32922</v>
      </c>
      <c r="B96" s="54"/>
      <c r="C96" s="55" t="s">
        <v>84</v>
      </c>
      <c r="D96" s="56">
        <v>0</v>
      </c>
      <c r="E96" s="57"/>
      <c r="F96" s="56"/>
      <c r="G96" s="57"/>
      <c r="H96" s="56"/>
      <c r="I96" s="56"/>
      <c r="J96" s="56">
        <f>(D96+H96-I96)</f>
        <v>0</v>
      </c>
    </row>
    <row r="97" spans="1:10" ht="12.75">
      <c r="A97" s="51">
        <v>32923</v>
      </c>
      <c r="B97" s="54"/>
      <c r="C97" s="55" t="s">
        <v>50</v>
      </c>
      <c r="D97" s="56">
        <v>0</v>
      </c>
      <c r="E97" s="57"/>
      <c r="F97" s="56"/>
      <c r="G97" s="57"/>
      <c r="H97" s="56"/>
      <c r="I97" s="56"/>
      <c r="J97" s="56">
        <f>(D97+H97-I97)</f>
        <v>0</v>
      </c>
    </row>
    <row r="98" spans="1:10" s="58" customFormat="1" ht="12.75">
      <c r="A98" s="51"/>
      <c r="B98" s="54"/>
      <c r="C98" s="55"/>
      <c r="D98" s="56"/>
      <c r="E98" s="57"/>
      <c r="F98" s="56"/>
      <c r="G98" s="57"/>
      <c r="H98" s="56"/>
      <c r="I98" s="56"/>
      <c r="J98" s="56"/>
    </row>
    <row r="99" spans="1:10" s="58" customFormat="1" ht="12.75">
      <c r="A99" s="51">
        <v>32931</v>
      </c>
      <c r="B99" s="54"/>
      <c r="C99" s="55" t="s">
        <v>29</v>
      </c>
      <c r="D99" s="56">
        <v>12000</v>
      </c>
      <c r="E99" s="57"/>
      <c r="F99" s="56"/>
      <c r="G99" s="57"/>
      <c r="H99" s="56">
        <v>3000</v>
      </c>
      <c r="I99" s="56"/>
      <c r="J99" s="56">
        <f>(D99+H99-I99)</f>
        <v>15000</v>
      </c>
    </row>
    <row r="100" spans="1:10" s="58" customFormat="1" ht="12.75">
      <c r="A100" s="51">
        <v>32931</v>
      </c>
      <c r="B100" s="54"/>
      <c r="C100" s="55" t="s">
        <v>131</v>
      </c>
      <c r="D100" s="56">
        <v>5000</v>
      </c>
      <c r="E100" s="57"/>
      <c r="F100" s="56"/>
      <c r="G100" s="57"/>
      <c r="H100" s="56"/>
      <c r="I100" s="56">
        <v>5000</v>
      </c>
      <c r="J100" s="56">
        <f>(D100+H100-I100)</f>
        <v>0</v>
      </c>
    </row>
    <row r="101" spans="1:10" s="58" customFormat="1" ht="12.75">
      <c r="A101" s="51"/>
      <c r="B101" s="54"/>
      <c r="C101" s="55"/>
      <c r="D101" s="56"/>
      <c r="E101" s="57"/>
      <c r="F101" s="56"/>
      <c r="G101" s="57"/>
      <c r="H101" s="56"/>
      <c r="I101" s="56"/>
      <c r="J101" s="56"/>
    </row>
    <row r="102" spans="1:10" s="58" customFormat="1" ht="12.75">
      <c r="A102" s="51">
        <v>32941</v>
      </c>
      <c r="B102" s="64"/>
      <c r="C102" s="50" t="s">
        <v>85</v>
      </c>
      <c r="D102" s="57">
        <v>0</v>
      </c>
      <c r="E102" s="65"/>
      <c r="F102" s="65"/>
      <c r="G102" s="65"/>
      <c r="H102" s="56"/>
      <c r="I102" s="56"/>
      <c r="J102" s="56">
        <f>(D102+H102-I102)</f>
        <v>0</v>
      </c>
    </row>
    <row r="103" spans="1:10" s="58" customFormat="1" ht="12.75">
      <c r="A103" s="51"/>
      <c r="B103" s="54"/>
      <c r="C103" s="55"/>
      <c r="D103" s="56"/>
      <c r="E103" s="57"/>
      <c r="F103" s="56"/>
      <c r="G103" s="57"/>
      <c r="H103" s="56"/>
      <c r="I103" s="56"/>
      <c r="J103" s="56"/>
    </row>
    <row r="104" spans="1:10" s="58" customFormat="1" ht="12.75">
      <c r="A104" s="51">
        <v>32954</v>
      </c>
      <c r="B104" s="54"/>
      <c r="C104" s="55" t="s">
        <v>86</v>
      </c>
      <c r="D104" s="56">
        <v>0</v>
      </c>
      <c r="E104" s="57"/>
      <c r="F104" s="56"/>
      <c r="G104" s="57"/>
      <c r="H104" s="56"/>
      <c r="I104" s="56"/>
      <c r="J104" s="56">
        <f>(D104+H104-I104)</f>
        <v>0</v>
      </c>
    </row>
    <row r="105" spans="1:10" s="58" customFormat="1" ht="12.75">
      <c r="A105" s="51"/>
      <c r="B105" s="54"/>
      <c r="C105" s="55"/>
      <c r="D105" s="56"/>
      <c r="E105" s="57"/>
      <c r="F105" s="56"/>
      <c r="G105" s="57"/>
      <c r="H105" s="56"/>
      <c r="I105" s="56"/>
      <c r="J105" s="56"/>
    </row>
    <row r="106" spans="1:10" s="58" customFormat="1" ht="12.75">
      <c r="A106" s="51">
        <v>32991</v>
      </c>
      <c r="B106" s="54"/>
      <c r="C106" s="55" t="s">
        <v>62</v>
      </c>
      <c r="D106" s="56">
        <v>2000</v>
      </c>
      <c r="E106" s="57"/>
      <c r="F106" s="56"/>
      <c r="G106" s="57"/>
      <c r="H106" s="56"/>
      <c r="I106" s="56"/>
      <c r="J106" s="56">
        <f>(D106+H106-I106)</f>
        <v>2000</v>
      </c>
    </row>
    <row r="107" spans="1:10" s="58" customFormat="1" ht="12.75">
      <c r="A107" s="51">
        <v>32999</v>
      </c>
      <c r="B107" s="54"/>
      <c r="C107" s="55" t="s">
        <v>139</v>
      </c>
      <c r="D107" s="56">
        <v>0</v>
      </c>
      <c r="E107" s="57"/>
      <c r="F107" s="56"/>
      <c r="G107" s="57"/>
      <c r="H107" s="56">
        <v>23000</v>
      </c>
      <c r="I107" s="56"/>
      <c r="J107" s="56">
        <f>(D107+H107-I107)</f>
        <v>23000</v>
      </c>
    </row>
    <row r="108" spans="1:10" s="58" customFormat="1" ht="12.75">
      <c r="A108" s="66"/>
      <c r="B108" s="67"/>
      <c r="C108" s="68"/>
      <c r="D108" s="69"/>
      <c r="E108" s="70"/>
      <c r="F108" s="69"/>
      <c r="G108" s="70"/>
      <c r="H108" s="69"/>
      <c r="I108" s="69"/>
      <c r="J108" s="56"/>
    </row>
    <row r="109" spans="1:10" s="58" customFormat="1" ht="12.75">
      <c r="A109" s="80">
        <v>34311</v>
      </c>
      <c r="B109" s="81"/>
      <c r="C109" s="82" t="s">
        <v>30</v>
      </c>
      <c r="D109" s="83">
        <v>0</v>
      </c>
      <c r="E109" s="84"/>
      <c r="F109" s="83"/>
      <c r="G109" s="84"/>
      <c r="H109" s="83"/>
      <c r="I109" s="83"/>
      <c r="J109" s="60">
        <f>(D109+H109-I109)</f>
        <v>0</v>
      </c>
    </row>
    <row r="110" spans="1:10" s="58" customFormat="1" ht="12.75">
      <c r="A110" s="80">
        <v>34311</v>
      </c>
      <c r="B110" s="81"/>
      <c r="C110" s="92" t="s">
        <v>132</v>
      </c>
      <c r="D110" s="84">
        <v>3000</v>
      </c>
      <c r="E110" s="93"/>
      <c r="F110" s="93"/>
      <c r="G110" s="93"/>
      <c r="H110" s="83"/>
      <c r="I110" s="83">
        <v>2000</v>
      </c>
      <c r="J110" s="94">
        <f>(D110+H110-I110)</f>
        <v>1000</v>
      </c>
    </row>
    <row r="111" spans="1:10" s="58" customFormat="1" ht="12.75">
      <c r="A111" s="80">
        <v>34349</v>
      </c>
      <c r="B111" s="81"/>
      <c r="C111" s="92" t="s">
        <v>109</v>
      </c>
      <c r="D111" s="84">
        <v>0</v>
      </c>
      <c r="E111" s="93"/>
      <c r="F111" s="93"/>
      <c r="G111" s="93"/>
      <c r="H111" s="83"/>
      <c r="I111" s="83"/>
      <c r="J111" s="94">
        <f>(D111+H111-I111)</f>
        <v>0</v>
      </c>
    </row>
    <row r="112" spans="1:10" s="58" customFormat="1" ht="12.75">
      <c r="A112" s="51"/>
      <c r="B112" s="54"/>
      <c r="C112" s="50"/>
      <c r="D112" s="57"/>
      <c r="E112" s="65"/>
      <c r="F112" s="65"/>
      <c r="G112" s="65"/>
      <c r="H112" s="56"/>
      <c r="I112" s="56"/>
      <c r="J112" s="71"/>
    </row>
    <row r="113" spans="1:10" s="58" customFormat="1" ht="12.75">
      <c r="A113" s="52"/>
      <c r="B113" s="52"/>
      <c r="C113" s="72" t="s">
        <v>45</v>
      </c>
      <c r="D113" s="73">
        <f aca="true" t="shared" si="6" ref="D113:I113">SUM(D114:D115)</f>
        <v>275000</v>
      </c>
      <c r="E113" s="73">
        <f t="shared" si="6"/>
        <v>0</v>
      </c>
      <c r="F113" s="73">
        <f t="shared" si="6"/>
        <v>0</v>
      </c>
      <c r="G113" s="73">
        <f t="shared" si="6"/>
        <v>0</v>
      </c>
      <c r="H113" s="73">
        <f t="shared" si="6"/>
        <v>0</v>
      </c>
      <c r="I113" s="73">
        <f t="shared" si="6"/>
        <v>0</v>
      </c>
      <c r="J113" s="85">
        <f>(D113+H113-I113)</f>
        <v>275000</v>
      </c>
    </row>
    <row r="114" spans="1:10" s="58" customFormat="1" ht="12.75">
      <c r="A114" s="52">
        <v>32321</v>
      </c>
      <c r="B114" s="77"/>
      <c r="C114" s="74" t="s">
        <v>87</v>
      </c>
      <c r="D114" s="78">
        <v>50000</v>
      </c>
      <c r="E114" s="75"/>
      <c r="F114" s="75"/>
      <c r="G114" s="75"/>
      <c r="H114" s="78"/>
      <c r="I114" s="78"/>
      <c r="J114" s="76">
        <f>(D114+H114-I114)</f>
        <v>50000</v>
      </c>
    </row>
    <row r="115" spans="1:10" s="58" customFormat="1" ht="12.75">
      <c r="A115" s="52">
        <v>32322</v>
      </c>
      <c r="B115" s="77"/>
      <c r="C115" s="74" t="s">
        <v>88</v>
      </c>
      <c r="D115" s="78">
        <v>225000</v>
      </c>
      <c r="E115" s="75"/>
      <c r="F115" s="75"/>
      <c r="G115" s="75"/>
      <c r="H115" s="78"/>
      <c r="I115" s="79"/>
      <c r="J115" s="76">
        <f>(D115+H115-I115)</f>
        <v>225000</v>
      </c>
    </row>
    <row r="116" spans="1:10" s="58" customFormat="1" ht="12.75">
      <c r="A116" s="31"/>
      <c r="B116" s="29"/>
      <c r="C116" s="31"/>
      <c r="D116" s="25"/>
      <c r="E116" s="25"/>
      <c r="F116" s="25"/>
      <c r="G116" s="25"/>
      <c r="H116" s="25"/>
      <c r="I116" s="25"/>
      <c r="J116" s="25"/>
    </row>
    <row r="117" spans="1:10" s="58" customFormat="1" ht="12.75">
      <c r="A117" s="31"/>
      <c r="B117" s="29"/>
      <c r="C117" s="62" t="s">
        <v>89</v>
      </c>
      <c r="D117" s="18">
        <f>SUM(D118:D129)</f>
        <v>90000</v>
      </c>
      <c r="E117" s="18">
        <f>SUM(E118:E129)</f>
        <v>0</v>
      </c>
      <c r="F117" s="18">
        <f>SUM(F118:F129)</f>
        <v>0</v>
      </c>
      <c r="G117" s="18">
        <f>SUM(G118:G129)</f>
        <v>0</v>
      </c>
      <c r="H117" s="18">
        <f>SUM(H118:H127)</f>
        <v>0</v>
      </c>
      <c r="I117" s="18">
        <f>SUM(I118:I129)</f>
        <v>0</v>
      </c>
      <c r="J117" s="18">
        <f>(D117+H117-I117)</f>
        <v>90000</v>
      </c>
    </row>
    <row r="118" spans="1:10" s="58" customFormat="1" ht="12.75">
      <c r="A118" s="51">
        <v>32999</v>
      </c>
      <c r="B118" s="29"/>
      <c r="C118" s="51" t="s">
        <v>90</v>
      </c>
      <c r="D118" s="25">
        <v>25000</v>
      </c>
      <c r="E118" s="25"/>
      <c r="F118" s="25"/>
      <c r="G118" s="25"/>
      <c r="H118" s="25"/>
      <c r="I118" s="25"/>
      <c r="J118" s="25">
        <f>(D118+H118-I118)</f>
        <v>25000</v>
      </c>
    </row>
    <row r="119" spans="1:10" s="58" customFormat="1" ht="12.75">
      <c r="A119" s="51">
        <v>32359</v>
      </c>
      <c r="B119" s="29"/>
      <c r="C119" s="51" t="s">
        <v>138</v>
      </c>
      <c r="D119" s="25">
        <v>0</v>
      </c>
      <c r="E119" s="25"/>
      <c r="F119" s="25"/>
      <c r="G119" s="25"/>
      <c r="H119" s="25"/>
      <c r="I119" s="25"/>
      <c r="J119" s="25">
        <f>(D119+H119-I119)</f>
        <v>0</v>
      </c>
    </row>
    <row r="120" spans="1:10" ht="12.75">
      <c r="A120" s="51"/>
      <c r="B120" s="29"/>
      <c r="C120" s="51"/>
      <c r="D120" s="25"/>
      <c r="E120" s="25"/>
      <c r="F120" s="25"/>
      <c r="G120" s="25"/>
      <c r="H120" s="25"/>
      <c r="I120" s="25"/>
      <c r="J120" s="25"/>
    </row>
    <row r="121" spans="1:10" ht="12.75">
      <c r="A121" s="51">
        <v>32999</v>
      </c>
      <c r="B121" s="29"/>
      <c r="C121" s="51" t="s">
        <v>91</v>
      </c>
      <c r="D121" s="25">
        <v>5000</v>
      </c>
      <c r="E121" s="25"/>
      <c r="F121" s="25"/>
      <c r="G121" s="25"/>
      <c r="H121" s="25"/>
      <c r="I121" s="25"/>
      <c r="J121" s="25">
        <f>(D121+H121-I121)</f>
        <v>5000</v>
      </c>
    </row>
    <row r="122" spans="1:10" ht="12.75">
      <c r="A122" s="51"/>
      <c r="B122" s="29"/>
      <c r="C122" s="51"/>
      <c r="D122" s="25"/>
      <c r="E122" s="25"/>
      <c r="F122" s="25"/>
      <c r="G122" s="25"/>
      <c r="H122" s="25"/>
      <c r="I122" s="25"/>
      <c r="J122" s="25"/>
    </row>
    <row r="123" spans="1:10" ht="12.75">
      <c r="A123" s="51">
        <v>32999</v>
      </c>
      <c r="B123" s="29"/>
      <c r="C123" s="51" t="s">
        <v>100</v>
      </c>
      <c r="D123" s="25">
        <v>0</v>
      </c>
      <c r="E123" s="25"/>
      <c r="F123" s="25"/>
      <c r="G123" s="25"/>
      <c r="H123" s="25"/>
      <c r="I123" s="25"/>
      <c r="J123" s="25">
        <f>(D123+H123-I123)</f>
        <v>0</v>
      </c>
    </row>
    <row r="124" spans="1:10" ht="12.75">
      <c r="A124" s="51">
        <v>32391</v>
      </c>
      <c r="B124" s="29"/>
      <c r="C124" s="51" t="s">
        <v>134</v>
      </c>
      <c r="D124" s="25">
        <v>5000</v>
      </c>
      <c r="E124" s="25"/>
      <c r="F124" s="25"/>
      <c r="G124" s="25"/>
      <c r="H124" s="25"/>
      <c r="I124" s="25"/>
      <c r="J124" s="25">
        <f>(D124+H124-I124)</f>
        <v>5000</v>
      </c>
    </row>
    <row r="125" spans="1:10" ht="12.75">
      <c r="A125" s="51">
        <v>32331</v>
      </c>
      <c r="B125" s="29"/>
      <c r="C125" s="51" t="s">
        <v>135</v>
      </c>
      <c r="D125" s="25">
        <v>5000</v>
      </c>
      <c r="E125" s="25"/>
      <c r="F125" s="25"/>
      <c r="G125" s="25"/>
      <c r="H125" s="25"/>
      <c r="I125" s="25"/>
      <c r="J125" s="25">
        <f>(D125+H125-I125)</f>
        <v>5000</v>
      </c>
    </row>
    <row r="126" spans="1:10" ht="12.75">
      <c r="A126" s="51">
        <v>32359</v>
      </c>
      <c r="B126" s="29"/>
      <c r="C126" s="51" t="s">
        <v>136</v>
      </c>
      <c r="D126" s="25">
        <v>45000</v>
      </c>
      <c r="E126" s="25"/>
      <c r="F126" s="25"/>
      <c r="G126" s="25"/>
      <c r="H126" s="25"/>
      <c r="I126" s="25"/>
      <c r="J126" s="25">
        <f>(D126+H126-I126)</f>
        <v>45000</v>
      </c>
    </row>
    <row r="127" spans="1:10" ht="12.75">
      <c r="A127" s="51">
        <v>32399</v>
      </c>
      <c r="B127" s="29"/>
      <c r="C127" s="51" t="s">
        <v>137</v>
      </c>
      <c r="D127" s="25">
        <v>5000</v>
      </c>
      <c r="E127" s="25"/>
      <c r="F127" s="25"/>
      <c r="G127" s="25"/>
      <c r="H127" s="25"/>
      <c r="I127" s="25"/>
      <c r="J127" s="25">
        <f>(D127+H127-I127)</f>
        <v>5000</v>
      </c>
    </row>
    <row r="128" spans="1:10" ht="15" customHeight="1">
      <c r="A128" s="51"/>
      <c r="B128" s="29"/>
      <c r="C128" s="51"/>
      <c r="D128" s="25"/>
      <c r="E128" s="25"/>
      <c r="F128" s="25"/>
      <c r="G128" s="25"/>
      <c r="H128" s="25"/>
      <c r="I128" s="25"/>
      <c r="J128" s="25"/>
    </row>
    <row r="129" spans="1:10" ht="15" customHeight="1">
      <c r="A129" s="62">
        <v>38119</v>
      </c>
      <c r="B129" s="34"/>
      <c r="C129" s="62" t="s">
        <v>112</v>
      </c>
      <c r="D129" s="18">
        <v>0</v>
      </c>
      <c r="E129" s="18"/>
      <c r="F129" s="18"/>
      <c r="G129" s="18"/>
      <c r="H129" s="18"/>
      <c r="I129" s="18"/>
      <c r="J129" s="18">
        <f>SUM(D129+H129-I129)</f>
        <v>0</v>
      </c>
    </row>
    <row r="130" spans="1:10" ht="15" customHeight="1">
      <c r="A130" s="31"/>
      <c r="B130" s="29"/>
      <c r="C130" s="31"/>
      <c r="D130" s="25"/>
      <c r="E130" s="25"/>
      <c r="F130" s="25"/>
      <c r="G130" s="25"/>
      <c r="H130" s="25"/>
      <c r="I130" s="25"/>
      <c r="J130" s="25"/>
    </row>
    <row r="131" spans="1:10" ht="15" customHeight="1">
      <c r="A131" s="31"/>
      <c r="B131" s="31"/>
      <c r="C131" s="19" t="s">
        <v>8</v>
      </c>
      <c r="D131" s="18"/>
      <c r="E131" s="18"/>
      <c r="F131" s="25"/>
      <c r="G131" s="25"/>
      <c r="H131" s="18"/>
      <c r="I131" s="18"/>
      <c r="J131" s="18"/>
    </row>
    <row r="132" spans="1:10" ht="15" customHeight="1">
      <c r="A132" s="31"/>
      <c r="B132" s="31"/>
      <c r="C132" s="19" t="s">
        <v>99</v>
      </c>
      <c r="D132" s="18">
        <f aca="true" t="shared" si="7" ref="D132:I132">SUM(D133:D137)</f>
        <v>3000</v>
      </c>
      <c r="E132" s="18">
        <f t="shared" si="7"/>
        <v>0</v>
      </c>
      <c r="F132" s="18">
        <f t="shared" si="7"/>
        <v>0</v>
      </c>
      <c r="G132" s="18">
        <f t="shared" si="7"/>
        <v>0</v>
      </c>
      <c r="H132" s="18">
        <f t="shared" si="7"/>
        <v>3000</v>
      </c>
      <c r="I132" s="18">
        <f t="shared" si="7"/>
        <v>0</v>
      </c>
      <c r="J132" s="18">
        <f>SUM(J133:J137)</f>
        <v>6000</v>
      </c>
    </row>
    <row r="133" spans="1:10" ht="12.75" customHeight="1">
      <c r="A133" s="40">
        <v>42211</v>
      </c>
      <c r="B133" s="41"/>
      <c r="C133" s="40" t="s">
        <v>40</v>
      </c>
      <c r="D133" s="38">
        <v>3000</v>
      </c>
      <c r="E133" s="38"/>
      <c r="F133" s="38"/>
      <c r="G133" s="38"/>
      <c r="H133" s="25">
        <v>3000</v>
      </c>
      <c r="I133" s="25"/>
      <c r="J133" s="25">
        <f>(D133+H133-I133)</f>
        <v>6000</v>
      </c>
    </row>
    <row r="134" spans="1:10" ht="15" customHeight="1">
      <c r="A134" s="51">
        <v>42212</v>
      </c>
      <c r="B134" s="54"/>
      <c r="C134" s="51" t="s">
        <v>101</v>
      </c>
      <c r="D134" s="56">
        <v>0</v>
      </c>
      <c r="E134" s="56"/>
      <c r="F134" s="56"/>
      <c r="G134" s="56"/>
      <c r="H134" s="56"/>
      <c r="I134" s="56"/>
      <c r="J134" s="56">
        <f>(D134+H134-I134)</f>
        <v>0</v>
      </c>
    </row>
    <row r="135" spans="1:10" ht="15" customHeight="1">
      <c r="A135" s="51">
        <v>42222</v>
      </c>
      <c r="B135" s="54"/>
      <c r="C135" s="51" t="s">
        <v>102</v>
      </c>
      <c r="D135" s="56">
        <v>0</v>
      </c>
      <c r="E135" s="56"/>
      <c r="F135" s="56"/>
      <c r="G135" s="56"/>
      <c r="H135" s="56"/>
      <c r="I135" s="56"/>
      <c r="J135" s="56">
        <f>(D135+H135-I135)</f>
        <v>0</v>
      </c>
    </row>
    <row r="136" spans="1:10" ht="15" customHeight="1">
      <c r="A136" s="51">
        <v>42273</v>
      </c>
      <c r="B136" s="54"/>
      <c r="C136" s="51" t="s">
        <v>103</v>
      </c>
      <c r="D136" s="56">
        <v>0</v>
      </c>
      <c r="E136" s="56"/>
      <c r="F136" s="56"/>
      <c r="G136" s="56"/>
      <c r="H136" s="56"/>
      <c r="I136" s="56"/>
      <c r="J136" s="56">
        <f>(D136+H136-I136)</f>
        <v>0</v>
      </c>
    </row>
    <row r="137" spans="1:10" ht="15" customHeight="1">
      <c r="A137" s="51">
        <v>42411</v>
      </c>
      <c r="B137" s="54"/>
      <c r="C137" s="51" t="s">
        <v>104</v>
      </c>
      <c r="D137" s="56">
        <v>0</v>
      </c>
      <c r="E137" s="56"/>
      <c r="F137" s="56"/>
      <c r="G137" s="56"/>
      <c r="H137" s="56"/>
      <c r="I137" s="56"/>
      <c r="J137" s="56">
        <f>(D137+H137-I137)</f>
        <v>0</v>
      </c>
    </row>
    <row r="138" spans="1:10" ht="15" customHeight="1">
      <c r="A138" s="35"/>
      <c r="B138" s="36"/>
      <c r="C138" s="35"/>
      <c r="D138" s="42"/>
      <c r="E138" s="43"/>
      <c r="F138" s="43"/>
      <c r="G138" s="43"/>
      <c r="H138" s="37"/>
      <c r="I138" s="37"/>
      <c r="J138" s="37"/>
    </row>
    <row r="139" spans="1:10" ht="15" customHeight="1">
      <c r="A139" s="35"/>
      <c r="B139" s="36"/>
      <c r="C139" s="35"/>
      <c r="D139" s="42"/>
      <c r="E139" s="43"/>
      <c r="F139" s="43"/>
      <c r="G139" s="43"/>
      <c r="H139" s="37"/>
      <c r="I139" s="37"/>
      <c r="J139" s="37"/>
    </row>
    <row r="140" spans="1:4" ht="15" customHeight="1">
      <c r="A140" s="87"/>
      <c r="B140" s="87"/>
      <c r="C140" s="87"/>
      <c r="D140" s="87"/>
    </row>
    <row r="141" spans="1:9" ht="12.75">
      <c r="A141" s="89">
        <v>66151</v>
      </c>
      <c r="B141" s="86"/>
      <c r="C141" s="89" t="s">
        <v>94</v>
      </c>
      <c r="D141" s="90">
        <v>100000</v>
      </c>
      <c r="I141" s="3" t="s">
        <v>32</v>
      </c>
    </row>
    <row r="142" spans="1:4" ht="12.75">
      <c r="A142" s="89">
        <v>65264</v>
      </c>
      <c r="B142" s="86"/>
      <c r="C142" s="89" t="s">
        <v>95</v>
      </c>
      <c r="D142" s="90">
        <v>61000</v>
      </c>
    </row>
    <row r="143" spans="1:9" ht="12.75">
      <c r="A143" s="89">
        <v>63611</v>
      </c>
      <c r="B143" s="86"/>
      <c r="C143" s="89" t="s">
        <v>96</v>
      </c>
      <c r="D143" s="90">
        <v>260000</v>
      </c>
      <c r="I143" s="3" t="s">
        <v>93</v>
      </c>
    </row>
    <row r="144" spans="1:4" ht="12.75">
      <c r="A144" s="89">
        <v>63312</v>
      </c>
      <c r="B144" s="86"/>
      <c r="C144" s="89" t="s">
        <v>97</v>
      </c>
      <c r="D144" s="90">
        <v>5000</v>
      </c>
    </row>
    <row r="145" spans="1:4" ht="25.5">
      <c r="A145" s="89">
        <v>63811</v>
      </c>
      <c r="B145" s="86"/>
      <c r="C145" s="95" t="s">
        <v>113</v>
      </c>
      <c r="D145" s="90">
        <v>320000</v>
      </c>
    </row>
    <row r="146" spans="1:5" ht="12.75">
      <c r="A146" s="86">
        <v>9221</v>
      </c>
      <c r="B146" s="86"/>
      <c r="C146" s="86" t="s">
        <v>114</v>
      </c>
      <c r="D146" s="90">
        <v>321000</v>
      </c>
      <c r="E146" s="3"/>
    </row>
    <row r="147" spans="1:10" ht="14.25">
      <c r="A147" s="86"/>
      <c r="B147" s="86"/>
      <c r="C147" s="86"/>
      <c r="D147" s="90"/>
      <c r="E147" s="53"/>
      <c r="F147" s="53"/>
      <c r="G147" s="53"/>
      <c r="H147" s="53"/>
      <c r="I147" s="53"/>
      <c r="J147" s="53"/>
    </row>
    <row r="148" spans="1:10" ht="14.25">
      <c r="A148" s="86"/>
      <c r="B148" s="86"/>
      <c r="C148" s="86" t="s">
        <v>119</v>
      </c>
      <c r="D148" s="90">
        <f>SUM(D141:D146)</f>
        <v>1067000</v>
      </c>
      <c r="E148" s="53"/>
      <c r="F148" s="53"/>
      <c r="G148" s="53"/>
      <c r="H148" s="53"/>
      <c r="I148" s="53"/>
      <c r="J148" s="53"/>
    </row>
    <row r="149" spans="1:10" ht="14.25">
      <c r="A149" s="86"/>
      <c r="B149" s="86"/>
      <c r="C149" s="86"/>
      <c r="D149" s="90"/>
      <c r="E149" s="53"/>
      <c r="F149" s="53"/>
      <c r="G149" s="53"/>
      <c r="H149" s="53"/>
      <c r="I149" s="53"/>
      <c r="J149" s="53"/>
    </row>
    <row r="150" spans="1:10" ht="14.25">
      <c r="A150" s="87"/>
      <c r="B150" s="87"/>
      <c r="C150" s="87"/>
      <c r="D150" s="88"/>
      <c r="E150" s="53"/>
      <c r="F150" s="53"/>
      <c r="G150" s="53"/>
      <c r="H150" s="53"/>
      <c r="I150" s="53"/>
      <c r="J150" s="53"/>
    </row>
    <row r="151" spans="1:10" ht="14.25">
      <c r="A151" s="87"/>
      <c r="B151" s="87"/>
      <c r="C151" s="87"/>
      <c r="D151" s="88"/>
      <c r="E151" s="53"/>
      <c r="F151" s="53"/>
      <c r="G151" s="53"/>
      <c r="H151" s="53"/>
      <c r="I151" s="53"/>
      <c r="J151" s="53"/>
    </row>
    <row r="152" spans="1:10" ht="14.25">
      <c r="A152" s="87"/>
      <c r="B152" s="87"/>
      <c r="C152" s="87"/>
      <c r="D152" s="88"/>
      <c r="E152" s="53"/>
      <c r="F152" s="53"/>
      <c r="G152" s="53"/>
      <c r="H152" s="53"/>
      <c r="I152" s="53"/>
      <c r="J152" s="53"/>
    </row>
    <row r="153" spans="1:10" ht="14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s="58" customFormat="1" ht="14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s="58" customFormat="1" ht="14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9" ht="14.25">
      <c r="A156" s="3"/>
      <c r="B156" s="3"/>
      <c r="C156" s="3"/>
      <c r="D156" s="3"/>
      <c r="E156" s="3"/>
      <c r="I156" s="5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9.5" customHeight="1">
      <c r="A163" s="3"/>
      <c r="B163" s="3"/>
      <c r="C163" s="3"/>
      <c r="D163" s="3"/>
      <c r="E163" s="3"/>
    </row>
    <row r="164" spans="1:5" ht="19.5" customHeight="1">
      <c r="A164" s="3"/>
      <c r="B164" s="3"/>
      <c r="C164" s="3"/>
      <c r="D164" s="3"/>
      <c r="E164" s="3"/>
    </row>
    <row r="165" spans="1:5" ht="19.5" customHeight="1">
      <c r="A165" s="3"/>
      <c r="B165" s="3"/>
      <c r="C165" s="3"/>
      <c r="D165" s="3"/>
      <c r="E165" s="3"/>
    </row>
    <row r="166" spans="1:5" ht="19.5" customHeight="1">
      <c r="A166" s="3"/>
      <c r="B166" s="3"/>
      <c r="C166" s="3"/>
      <c r="D166" s="3"/>
      <c r="E166" s="3"/>
    </row>
    <row r="167" s="3" customFormat="1" ht="19.5" customHeight="1">
      <c r="K167" s="2"/>
    </row>
    <row r="168" s="3" customFormat="1" ht="19.5" customHeight="1">
      <c r="K168" s="2"/>
    </row>
    <row r="169" spans="1:11" s="3" customFormat="1" ht="19.5" customHeight="1">
      <c r="A169" s="2"/>
      <c r="B169" s="2"/>
      <c r="C169" s="2"/>
      <c r="D169" s="2"/>
      <c r="E169" s="2"/>
      <c r="K169" s="2"/>
    </row>
    <row r="170" spans="1:11" s="3" customFormat="1" ht="19.5" customHeight="1">
      <c r="A170" s="2"/>
      <c r="B170" s="2"/>
      <c r="C170" s="2"/>
      <c r="D170" s="2"/>
      <c r="E170" s="2"/>
      <c r="K170" s="2"/>
    </row>
    <row r="171" spans="1:11" s="3" customFormat="1" ht="12.75">
      <c r="A171" s="2"/>
      <c r="B171" s="2"/>
      <c r="C171" s="2"/>
      <c r="D171" s="2"/>
      <c r="E171" s="2"/>
      <c r="K171" s="2"/>
    </row>
    <row r="172" spans="1:11" s="3" customFormat="1" ht="12.75">
      <c r="A172" s="2"/>
      <c r="B172" s="2"/>
      <c r="C172" s="2"/>
      <c r="D172" s="2"/>
      <c r="E172" s="2"/>
      <c r="K172" s="2"/>
    </row>
    <row r="173" spans="1:11" s="3" customFormat="1" ht="12.75">
      <c r="A173" s="2"/>
      <c r="B173" s="2"/>
      <c r="C173" s="2"/>
      <c r="D173" s="2"/>
      <c r="E173" s="2"/>
      <c r="K173" s="2"/>
    </row>
    <row r="174" spans="1:11" s="3" customFormat="1" ht="12.75">
      <c r="A174" s="2"/>
      <c r="B174" s="2"/>
      <c r="C174" s="2"/>
      <c r="D174" s="2"/>
      <c r="E174" s="2"/>
      <c r="K174" s="2"/>
    </row>
    <row r="175" spans="1:11" s="3" customFormat="1" ht="12.75">
      <c r="A175" s="2"/>
      <c r="B175" s="2"/>
      <c r="C175" s="2"/>
      <c r="D175" s="2"/>
      <c r="E175" s="2"/>
      <c r="K175" s="2"/>
    </row>
    <row r="176" spans="1:11" s="3" customFormat="1" ht="12.75">
      <c r="A176" s="2"/>
      <c r="B176" s="2"/>
      <c r="C176" s="2"/>
      <c r="D176" s="2"/>
      <c r="E176" s="2"/>
      <c r="K176" s="2"/>
    </row>
    <row r="177" spans="1:11" s="3" customFormat="1" ht="12.75">
      <c r="A177" s="2"/>
      <c r="B177" s="2"/>
      <c r="C177" s="2"/>
      <c r="D177" s="2"/>
      <c r="E177" s="2"/>
      <c r="K177" s="2"/>
    </row>
    <row r="178" spans="1:11" s="3" customFormat="1" ht="12.75">
      <c r="A178" s="2"/>
      <c r="B178" s="2"/>
      <c r="C178" s="2"/>
      <c r="D178" s="2"/>
      <c r="E178" s="2"/>
      <c r="K178" s="2"/>
    </row>
    <row r="179" spans="1:11" s="3" customFormat="1" ht="12.75">
      <c r="A179" s="2"/>
      <c r="B179" s="2"/>
      <c r="C179" s="2"/>
      <c r="D179" s="2"/>
      <c r="E179" s="2"/>
      <c r="K179" s="2"/>
    </row>
    <row r="180" spans="1:11" s="3" customFormat="1" ht="12.75">
      <c r="A180" s="2"/>
      <c r="B180" s="2"/>
      <c r="C180" s="2"/>
      <c r="D180" s="2"/>
      <c r="E180" s="2"/>
      <c r="K180" s="2"/>
    </row>
    <row r="181" spans="1:11" s="3" customFormat="1" ht="12.75">
      <c r="A181" s="2"/>
      <c r="B181" s="2"/>
      <c r="C181" s="2"/>
      <c r="D181" s="2"/>
      <c r="E181" s="2"/>
      <c r="K181" s="2"/>
    </row>
    <row r="182" spans="1:11" s="3" customFormat="1" ht="12.75">
      <c r="A182" s="2"/>
      <c r="B182" s="2"/>
      <c r="C182" s="2"/>
      <c r="D182" s="2"/>
      <c r="E182" s="2"/>
      <c r="K182" s="2"/>
    </row>
    <row r="183" spans="1:11" s="3" customFormat="1" ht="12.75">
      <c r="A183" s="2"/>
      <c r="B183" s="2"/>
      <c r="C183" s="2"/>
      <c r="D183" s="2"/>
      <c r="E183" s="2"/>
      <c r="K183" s="2"/>
    </row>
    <row r="184" spans="1:11" s="3" customFormat="1" ht="12.75">
      <c r="A184" s="2"/>
      <c r="B184" s="2"/>
      <c r="C184" s="2"/>
      <c r="D184" s="2"/>
      <c r="E184" s="2"/>
      <c r="K184" s="2"/>
    </row>
  </sheetData>
  <sheetProtection/>
  <mergeCells count="4">
    <mergeCell ref="A5:C5"/>
    <mergeCell ref="A6:J6"/>
    <mergeCell ref="A7:J7"/>
    <mergeCell ref="A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Korisnik</cp:lastModifiedBy>
  <cp:lastPrinted>2022-12-09T08:13:39Z</cp:lastPrinted>
  <dcterms:created xsi:type="dcterms:W3CDTF">2007-11-29T12:01:34Z</dcterms:created>
  <dcterms:modified xsi:type="dcterms:W3CDTF">2022-12-09T08:14:12Z</dcterms:modified>
  <cp:category/>
  <cp:version/>
  <cp:contentType/>
  <cp:contentStatus/>
</cp:coreProperties>
</file>